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S00029\OneDrive - WVUM &amp; HSC\Publish\Cardiac Aging\JCA\"/>
    </mc:Choice>
  </mc:AlternateContent>
  <xr:revisionPtr revIDLastSave="13" documentId="13_ncr:1_{AC351F83-C905-4E1E-9E85-00E5904B86BB}" xr6:coauthVersionLast="47" xr6:coauthVersionMax="47" xr10:uidLastSave="{D55D8A84-C3E9-4AE6-9C07-25F9651E5D3C}"/>
  <bookViews>
    <workbookView xWindow="-105" yWindow="-105" windowWidth="19425" windowHeight="11505" tabRatio="500" xr2:uid="{00000000-000D-0000-FFFF-FFFF00000000}"/>
  </bookViews>
  <sheets>
    <sheet name="Cardiac Aging 32024" sheetId="3" r:id="rId1"/>
  </sheets>
  <calcPr calcId="191028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77" i="3" l="1"/>
  <c r="AX35" i="3"/>
  <c r="AX8" i="3"/>
  <c r="V88" i="3"/>
  <c r="N66" i="3"/>
  <c r="N67" i="3"/>
  <c r="N70" i="3"/>
  <c r="N71" i="3"/>
  <c r="D86" i="3"/>
  <c r="D87" i="3"/>
  <c r="D88" i="3"/>
  <c r="AX73" i="3"/>
  <c r="BE70" i="3"/>
  <c r="BE69" i="3"/>
  <c r="BE68" i="3"/>
  <c r="BE67" i="3"/>
  <c r="AX22" i="3"/>
  <c r="AX23" i="3"/>
  <c r="AX19" i="3"/>
  <c r="N16" i="3"/>
  <c r="N19" i="3"/>
  <c r="N18" i="3"/>
  <c r="N7" i="3"/>
  <c r="N6" i="3"/>
  <c r="N68" i="3"/>
  <c r="N32" i="3"/>
  <c r="N35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C128" i="3"/>
  <c r="A128" i="3"/>
  <c r="AX14" i="3"/>
  <c r="AX13" i="3"/>
  <c r="AX12" i="3"/>
  <c r="AX11" i="3"/>
  <c r="AX10" i="3"/>
  <c r="AX9" i="3"/>
  <c r="AX7" i="3"/>
  <c r="AX6" i="3"/>
  <c r="AX5" i="3"/>
  <c r="AX4" i="3"/>
  <c r="AW3" i="3"/>
  <c r="AU3" i="3"/>
  <c r="BE94" i="3"/>
  <c r="BE93" i="3"/>
  <c r="BE92" i="3"/>
  <c r="BE91" i="3"/>
  <c r="BE90" i="3"/>
  <c r="BE89" i="3"/>
  <c r="BE88" i="3"/>
  <c r="BE87" i="3"/>
  <c r="BE86" i="3"/>
  <c r="BE85" i="3"/>
  <c r="BE84" i="3"/>
  <c r="BE83" i="3"/>
  <c r="BE82" i="3"/>
  <c r="BD81" i="3"/>
  <c r="BB81" i="3"/>
  <c r="N43" i="3"/>
  <c r="N42" i="3"/>
  <c r="N41" i="3"/>
  <c r="N40" i="3"/>
  <c r="N39" i="3"/>
  <c r="N38" i="3"/>
  <c r="N37" i="3"/>
  <c r="N36" i="3"/>
  <c r="N34" i="3"/>
  <c r="N33" i="3"/>
  <c r="M31" i="3"/>
  <c r="K31" i="3"/>
  <c r="N17" i="3"/>
  <c r="N20" i="3"/>
  <c r="N21" i="3"/>
  <c r="N22" i="3"/>
  <c r="N23" i="3"/>
  <c r="N24" i="3"/>
  <c r="N25" i="3"/>
  <c r="N26" i="3"/>
  <c r="N27" i="3"/>
  <c r="M15" i="3"/>
  <c r="K15" i="3"/>
  <c r="BE76" i="3"/>
  <c r="BE75" i="3"/>
  <c r="BE74" i="3"/>
  <c r="BE73" i="3"/>
  <c r="BE72" i="3"/>
  <c r="BE71" i="3"/>
  <c r="BD65" i="3"/>
  <c r="BB65" i="3"/>
  <c r="N69" i="3"/>
  <c r="N72" i="3"/>
  <c r="N73" i="3"/>
  <c r="N74" i="3"/>
  <c r="N75" i="3"/>
  <c r="N76" i="3"/>
  <c r="N77" i="3"/>
  <c r="N78" i="3"/>
  <c r="M65" i="3"/>
  <c r="K65" i="3"/>
  <c r="AN93" i="3"/>
  <c r="AN94" i="3"/>
  <c r="AN95" i="3"/>
  <c r="AN96" i="3"/>
  <c r="AN97" i="3"/>
  <c r="AN98" i="3"/>
  <c r="AN99" i="3"/>
  <c r="AN100" i="3"/>
  <c r="AN101" i="3"/>
  <c r="AN102" i="3"/>
  <c r="AM91" i="3"/>
  <c r="AK92" i="3"/>
  <c r="AX153" i="3"/>
  <c r="AX154" i="3"/>
  <c r="AX155" i="3"/>
  <c r="AX156" i="3"/>
  <c r="AX157" i="3"/>
  <c r="AX158" i="3"/>
  <c r="AX159" i="3"/>
  <c r="AX160" i="3"/>
  <c r="AX161" i="3"/>
  <c r="AX162" i="3"/>
  <c r="AX163" i="3"/>
  <c r="AW152" i="3"/>
  <c r="AU152" i="3"/>
  <c r="AX127" i="3"/>
  <c r="AX128" i="3"/>
  <c r="AX129" i="3"/>
  <c r="AX130" i="3"/>
  <c r="AX131" i="3"/>
  <c r="AX132" i="3"/>
  <c r="AX133" i="3"/>
  <c r="AX134" i="3"/>
  <c r="AX135" i="3"/>
  <c r="AX136" i="3"/>
  <c r="AX137" i="3"/>
  <c r="AX138" i="3"/>
  <c r="AW126" i="3"/>
  <c r="AU126" i="3"/>
  <c r="AX116" i="3"/>
  <c r="AX117" i="3"/>
  <c r="AX118" i="3"/>
  <c r="AX119" i="3"/>
  <c r="AX120" i="3"/>
  <c r="AX121" i="3"/>
  <c r="AX122" i="3"/>
  <c r="AW115" i="3"/>
  <c r="AU115" i="3"/>
  <c r="AX85" i="3"/>
  <c r="AX86" i="3"/>
  <c r="AX87" i="3"/>
  <c r="AX88" i="3"/>
  <c r="AX89" i="3"/>
  <c r="AX90" i="3"/>
  <c r="AX91" i="3"/>
  <c r="AX92" i="3"/>
  <c r="AX93" i="3"/>
  <c r="AX94" i="3"/>
  <c r="AX95" i="3"/>
  <c r="AX96" i="3"/>
  <c r="AX97" i="3"/>
  <c r="AX98" i="3"/>
  <c r="AW84" i="3"/>
  <c r="AU84" i="3"/>
  <c r="AW71" i="3"/>
  <c r="AU71" i="3"/>
  <c r="AX72" i="3"/>
  <c r="AX74" i="3"/>
  <c r="AX75" i="3"/>
  <c r="AX76" i="3"/>
  <c r="AX78" i="3"/>
  <c r="AX79" i="3"/>
  <c r="AX80" i="3"/>
  <c r="AX45" i="3"/>
  <c r="AX46" i="3"/>
  <c r="AX47" i="3"/>
  <c r="AX48" i="3"/>
  <c r="AX49" i="3"/>
  <c r="AX50" i="3"/>
  <c r="AX51" i="3"/>
  <c r="AX52" i="3"/>
  <c r="AX53" i="3"/>
  <c r="AW44" i="3"/>
  <c r="AU44" i="3"/>
  <c r="AX31" i="3"/>
  <c r="AX32" i="3"/>
  <c r="AX33" i="3"/>
  <c r="AX34" i="3"/>
  <c r="AX36" i="3"/>
  <c r="AX37" i="3"/>
  <c r="AX38" i="3"/>
  <c r="AW30" i="3"/>
  <c r="AU30" i="3"/>
  <c r="AX20" i="3"/>
  <c r="AX21" i="3"/>
  <c r="AX24" i="3"/>
  <c r="AX25" i="3"/>
  <c r="AX26" i="3"/>
  <c r="AW18" i="3"/>
  <c r="AU18" i="3"/>
  <c r="AN74" i="3"/>
  <c r="AN75" i="3"/>
  <c r="AN76" i="3"/>
  <c r="AN77" i="3"/>
  <c r="AN78" i="3"/>
  <c r="AN79" i="3"/>
  <c r="AN80" i="3"/>
  <c r="AN81" i="3"/>
  <c r="AN82" i="3"/>
  <c r="AN83" i="3"/>
  <c r="AN84" i="3"/>
  <c r="AN85" i="3"/>
  <c r="AN86" i="3"/>
  <c r="AM73" i="3"/>
  <c r="AK73" i="3"/>
  <c r="AN69" i="3"/>
  <c r="AN68" i="3"/>
  <c r="AN67" i="3"/>
  <c r="AN66" i="3"/>
  <c r="AN65" i="3"/>
  <c r="AN64" i="3"/>
  <c r="AN63" i="3"/>
  <c r="AN62" i="3"/>
  <c r="AN61" i="3"/>
  <c r="AN60" i="3"/>
  <c r="AN59" i="3"/>
  <c r="AN58" i="3"/>
  <c r="AN57" i="3"/>
  <c r="AN56" i="3"/>
  <c r="AM55" i="3"/>
  <c r="AK55" i="3"/>
  <c r="AN38" i="3"/>
  <c r="AN39" i="3"/>
  <c r="AN40" i="3"/>
  <c r="AN41" i="3"/>
  <c r="AN42" i="3"/>
  <c r="AN43" i="3"/>
  <c r="AN44" i="3"/>
  <c r="AN45" i="3"/>
  <c r="AN46" i="3"/>
  <c r="AN47" i="3"/>
  <c r="AN48" i="3"/>
  <c r="AN49" i="3"/>
  <c r="AN50" i="3"/>
  <c r="AN51" i="3"/>
  <c r="AM37" i="3"/>
  <c r="AK37" i="3"/>
  <c r="AN21" i="3"/>
  <c r="AN22" i="3"/>
  <c r="AN23" i="3"/>
  <c r="AN24" i="3"/>
  <c r="AN25" i="3"/>
  <c r="AN26" i="3"/>
  <c r="AN27" i="3"/>
  <c r="AN28" i="3"/>
  <c r="AN29" i="3"/>
  <c r="AN30" i="3"/>
  <c r="AN31" i="3"/>
  <c r="AN32" i="3"/>
  <c r="AN33" i="3"/>
  <c r="AM20" i="3"/>
  <c r="AK20" i="3"/>
  <c r="AN8" i="3"/>
  <c r="AN9" i="3"/>
  <c r="AN10" i="3"/>
  <c r="AN11" i="3"/>
  <c r="AN12" i="3"/>
  <c r="AN13" i="3"/>
  <c r="AN14" i="3"/>
  <c r="AN15" i="3"/>
  <c r="AN16" i="3"/>
  <c r="AM7" i="3"/>
  <c r="AK7" i="3"/>
  <c r="AE137" i="3"/>
  <c r="AE136" i="3"/>
  <c r="AE135" i="3"/>
  <c r="AE134" i="3"/>
  <c r="AE133" i="3"/>
  <c r="AE132" i="3"/>
  <c r="AE131" i="3"/>
  <c r="AE130" i="3"/>
  <c r="AE129" i="3"/>
  <c r="AE128" i="3"/>
  <c r="AE127" i="3"/>
  <c r="AE126" i="3"/>
  <c r="AE125" i="3"/>
  <c r="AE124" i="3"/>
  <c r="AD123" i="3"/>
  <c r="AB123" i="3"/>
  <c r="AE107" i="3"/>
  <c r="AE108" i="3"/>
  <c r="AE109" i="3"/>
  <c r="AE110" i="3"/>
  <c r="AE111" i="3"/>
  <c r="AE112" i="3"/>
  <c r="AE113" i="3"/>
  <c r="AE114" i="3"/>
  <c r="AE115" i="3"/>
  <c r="AE116" i="3"/>
  <c r="AE117" i="3"/>
  <c r="AE118" i="3"/>
  <c r="AE119" i="3"/>
  <c r="AE106" i="3"/>
  <c r="AD105" i="3"/>
  <c r="AB105" i="3"/>
  <c r="AE88" i="3"/>
  <c r="AE89" i="3"/>
  <c r="AE90" i="3"/>
  <c r="AE91" i="3"/>
  <c r="AE92" i="3"/>
  <c r="AE93" i="3"/>
  <c r="AE94" i="3"/>
  <c r="AE95" i="3"/>
  <c r="AE96" i="3"/>
  <c r="AE97" i="3"/>
  <c r="AE98" i="3"/>
  <c r="AE99" i="3"/>
  <c r="AE100" i="3"/>
  <c r="AE101" i="3"/>
  <c r="AD87" i="3"/>
  <c r="AB87" i="3"/>
  <c r="AN92" i="3"/>
  <c r="AE61" i="3"/>
  <c r="AE62" i="3"/>
  <c r="AE63" i="3"/>
  <c r="AE64" i="3"/>
  <c r="AE65" i="3"/>
  <c r="AE66" i="3"/>
  <c r="AE67" i="3"/>
  <c r="AE68" i="3"/>
  <c r="AE69" i="3"/>
  <c r="AE70" i="3"/>
  <c r="AE71" i="3"/>
  <c r="AE72" i="3"/>
  <c r="AE73" i="3"/>
  <c r="AE74" i="3"/>
  <c r="AD60" i="3"/>
  <c r="AB60" i="3"/>
  <c r="AE43" i="3"/>
  <c r="AE44" i="3"/>
  <c r="AE45" i="3"/>
  <c r="AE46" i="3"/>
  <c r="AE47" i="3"/>
  <c r="AE48" i="3"/>
  <c r="AE49" i="3"/>
  <c r="AE50" i="3"/>
  <c r="AE51" i="3"/>
  <c r="AE52" i="3"/>
  <c r="AE53" i="3"/>
  <c r="AE54" i="3"/>
  <c r="AE55" i="3"/>
  <c r="AE56" i="3"/>
  <c r="AD42" i="3"/>
  <c r="AB42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D24" i="3"/>
  <c r="AB24" i="3"/>
  <c r="AE7" i="3"/>
  <c r="AE8" i="3"/>
  <c r="AE9" i="3"/>
  <c r="AE10" i="3"/>
  <c r="AE11" i="3"/>
  <c r="AE12" i="3"/>
  <c r="AE13" i="3"/>
  <c r="AE14" i="3"/>
  <c r="AE15" i="3"/>
  <c r="AE16" i="3"/>
  <c r="AE17" i="3"/>
  <c r="AE18" i="3"/>
  <c r="AE19" i="3"/>
  <c r="AD6" i="3"/>
  <c r="AB6" i="3"/>
  <c r="V89" i="3"/>
  <c r="V90" i="3"/>
  <c r="V91" i="3"/>
  <c r="V92" i="3"/>
  <c r="V93" i="3"/>
  <c r="U87" i="3"/>
  <c r="S87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U69" i="3"/>
  <c r="S69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U51" i="3"/>
  <c r="S51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U27" i="3"/>
  <c r="S27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U5" i="3"/>
  <c r="S5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M47" i="3"/>
  <c r="K47" i="3"/>
  <c r="N48" i="3"/>
  <c r="N8" i="3"/>
  <c r="N11" i="3"/>
  <c r="N10" i="3"/>
  <c r="N9" i="3"/>
  <c r="M5" i="3"/>
  <c r="K5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C111" i="3"/>
  <c r="A111" i="3"/>
  <c r="D107" i="3"/>
  <c r="D106" i="3"/>
  <c r="D105" i="3"/>
  <c r="D104" i="3"/>
  <c r="D103" i="3"/>
  <c r="D102" i="3"/>
  <c r="D101" i="3"/>
  <c r="D100" i="3"/>
  <c r="D99" i="3"/>
  <c r="D98" i="3"/>
  <c r="C97" i="3"/>
  <c r="A97" i="3"/>
  <c r="D93" i="3"/>
  <c r="D92" i="3"/>
  <c r="D91" i="3"/>
  <c r="D90" i="3"/>
  <c r="D89" i="3"/>
  <c r="D85" i="3"/>
  <c r="D84" i="3"/>
  <c r="D83" i="3"/>
  <c r="D82" i="3"/>
  <c r="D81" i="3"/>
  <c r="D80" i="3"/>
  <c r="D79" i="3"/>
  <c r="D78" i="3"/>
  <c r="D77" i="3"/>
  <c r="D76" i="3"/>
  <c r="D75" i="3"/>
  <c r="D74" i="3"/>
  <c r="C73" i="3"/>
  <c r="A73" i="3"/>
  <c r="D50" i="3"/>
  <c r="E50" i="3" s="1"/>
  <c r="F50" i="3" s="1"/>
  <c r="D51" i="3"/>
  <c r="E51" i="3" s="1"/>
  <c r="F51" i="3" s="1"/>
  <c r="D52" i="3"/>
  <c r="E52" i="3" s="1"/>
  <c r="F52" i="3" s="1"/>
  <c r="D53" i="3"/>
  <c r="E53" i="3" s="1"/>
  <c r="F53" i="3" s="1"/>
  <c r="D54" i="3"/>
  <c r="E54" i="3" s="1"/>
  <c r="F54" i="3" s="1"/>
  <c r="D55" i="3"/>
  <c r="E55" i="3" s="1"/>
  <c r="F55" i="3" s="1"/>
  <c r="D56" i="3"/>
  <c r="E56" i="3" s="1"/>
  <c r="F56" i="3" s="1"/>
  <c r="D57" i="3"/>
  <c r="E57" i="3" s="1"/>
  <c r="F57" i="3" s="1"/>
  <c r="D58" i="3"/>
  <c r="E58" i="3" s="1"/>
  <c r="F58" i="3" s="1"/>
  <c r="D59" i="3"/>
  <c r="E59" i="3" s="1"/>
  <c r="F59" i="3" s="1"/>
  <c r="D60" i="3"/>
  <c r="E60" i="3" s="1"/>
  <c r="F60" i="3" s="1"/>
  <c r="D61" i="3"/>
  <c r="E61" i="3" s="1"/>
  <c r="F61" i="3" s="1"/>
  <c r="D62" i="3"/>
  <c r="E62" i="3" s="1"/>
  <c r="F62" i="3" s="1"/>
  <c r="D63" i="3"/>
  <c r="E63" i="3" s="1"/>
  <c r="F63" i="3" s="1"/>
  <c r="D64" i="3"/>
  <c r="E64" i="3" s="1"/>
  <c r="F64" i="3" s="1"/>
  <c r="D65" i="3"/>
  <c r="E65" i="3" s="1"/>
  <c r="F65" i="3" s="1"/>
  <c r="D66" i="3"/>
  <c r="E66" i="3" s="1"/>
  <c r="F66" i="3" s="1"/>
  <c r="D67" i="3"/>
  <c r="E67" i="3" s="1"/>
  <c r="F67" i="3" s="1"/>
  <c r="D68" i="3"/>
  <c r="E68" i="3" s="1"/>
  <c r="F68" i="3" s="1"/>
  <c r="C49" i="3"/>
  <c r="A49" i="3"/>
  <c r="D35" i="3"/>
  <c r="E35" i="3" s="1"/>
  <c r="F35" i="3" s="1"/>
  <c r="D36" i="3"/>
  <c r="E36" i="3" s="1"/>
  <c r="F36" i="3" s="1"/>
  <c r="D37" i="3"/>
  <c r="E37" i="3" s="1"/>
  <c r="F37" i="3" s="1"/>
  <c r="D38" i="3"/>
  <c r="E38" i="3" s="1"/>
  <c r="F38" i="3" s="1"/>
  <c r="D39" i="3"/>
  <c r="E39" i="3" s="1"/>
  <c r="F39" i="3" s="1"/>
  <c r="D40" i="3"/>
  <c r="E40" i="3" s="1"/>
  <c r="F40" i="3" s="1"/>
  <c r="D41" i="3"/>
  <c r="E41" i="3" s="1"/>
  <c r="F41" i="3" s="1"/>
  <c r="D42" i="3"/>
  <c r="E42" i="3" s="1"/>
  <c r="F42" i="3" s="1"/>
  <c r="D43" i="3"/>
  <c r="E43" i="3" s="1"/>
  <c r="F43" i="3" s="1"/>
  <c r="D44" i="3"/>
  <c r="E44" i="3" s="1"/>
  <c r="F44" i="3" s="1"/>
  <c r="D45" i="3"/>
  <c r="E45" i="3" s="1"/>
  <c r="F45" i="3" s="1"/>
  <c r="A34" i="3"/>
  <c r="C34" i="3"/>
  <c r="D20" i="3"/>
  <c r="E20" i="3" s="1"/>
  <c r="F20" i="3" s="1"/>
  <c r="D21" i="3"/>
  <c r="E21" i="3" s="1"/>
  <c r="F21" i="3" s="1"/>
  <c r="D22" i="3"/>
  <c r="E22" i="3" s="1"/>
  <c r="F22" i="3" s="1"/>
  <c r="D23" i="3"/>
  <c r="E23" i="3" s="1"/>
  <c r="F23" i="3" s="1"/>
  <c r="D24" i="3"/>
  <c r="E24" i="3" s="1"/>
  <c r="F24" i="3" s="1"/>
  <c r="D25" i="3"/>
  <c r="E25" i="3" s="1"/>
  <c r="F25" i="3" s="1"/>
  <c r="D26" i="3"/>
  <c r="E26" i="3" s="1"/>
  <c r="F26" i="3" s="1"/>
  <c r="D27" i="3"/>
  <c r="E27" i="3" s="1"/>
  <c r="F27" i="3" s="1"/>
  <c r="D28" i="3"/>
  <c r="E28" i="3" s="1"/>
  <c r="F28" i="3" s="1"/>
  <c r="D29" i="3"/>
  <c r="E29" i="3" s="1"/>
  <c r="F29" i="3" s="1"/>
  <c r="A19" i="3"/>
  <c r="C19" i="3"/>
  <c r="D10" i="3"/>
  <c r="E10" i="3" s="1"/>
  <c r="D11" i="3"/>
  <c r="E11" i="3" s="1"/>
  <c r="D12" i="3"/>
  <c r="E12" i="3" s="1"/>
  <c r="D13" i="3"/>
  <c r="E13" i="3" s="1"/>
  <c r="D14" i="3"/>
  <c r="E14" i="3" s="1"/>
  <c r="D6" i="3"/>
  <c r="E6" i="3" s="1"/>
  <c r="D7" i="3"/>
  <c r="E7" i="3" s="1"/>
  <c r="D8" i="3"/>
  <c r="E8" i="3" s="1"/>
  <c r="D9" i="3"/>
  <c r="E9" i="3" s="1"/>
  <c r="C5" i="3"/>
  <c r="A5" i="3"/>
  <c r="D19" i="3" l="1"/>
  <c r="E19" i="3" s="1"/>
  <c r="F19" i="3" s="1"/>
  <c r="D128" i="3"/>
  <c r="AX3" i="3"/>
  <c r="BE81" i="3"/>
  <c r="N31" i="3"/>
  <c r="N15" i="3"/>
  <c r="BE65" i="3"/>
  <c r="AX152" i="3"/>
  <c r="AX126" i="3"/>
  <c r="AX115" i="3"/>
  <c r="AX84" i="3"/>
  <c r="AX71" i="3"/>
  <c r="AX44" i="3"/>
  <c r="AX30" i="3"/>
  <c r="AY35" i="3" s="1"/>
  <c r="AZ35" i="3" s="1"/>
  <c r="AX18" i="3"/>
  <c r="AN73" i="3"/>
  <c r="AN55" i="3"/>
  <c r="AN37" i="3"/>
  <c r="AN20" i="3"/>
  <c r="AN7" i="3"/>
  <c r="AE123" i="3"/>
  <c r="AE105" i="3"/>
  <c r="AE87" i="3"/>
  <c r="AN91" i="3"/>
  <c r="AE60" i="3"/>
  <c r="AE42" i="3"/>
  <c r="AE24" i="3"/>
  <c r="AE6" i="3"/>
  <c r="V87" i="3"/>
  <c r="W88" i="3" s="1"/>
  <c r="X88" i="3" s="1"/>
  <c r="V69" i="3"/>
  <c r="V51" i="3"/>
  <c r="V27" i="3"/>
  <c r="V5" i="3"/>
  <c r="N65" i="3"/>
  <c r="O66" i="3" s="1"/>
  <c r="P66" i="3" s="1"/>
  <c r="N47" i="3"/>
  <c r="G62" i="3"/>
  <c r="G52" i="3"/>
  <c r="N5" i="3"/>
  <c r="D111" i="3"/>
  <c r="D97" i="3"/>
  <c r="D73" i="3"/>
  <c r="E88" i="3" s="1"/>
  <c r="F88" i="3" s="1"/>
  <c r="D49" i="3"/>
  <c r="G28" i="3"/>
  <c r="G23" i="3"/>
  <c r="G45" i="3"/>
  <c r="G40" i="3"/>
  <c r="D34" i="3"/>
  <c r="E34" i="3" s="1"/>
  <c r="F34" i="3" s="1"/>
  <c r="F6" i="3"/>
  <c r="F7" i="3"/>
  <c r="F8" i="3"/>
  <c r="F9" i="3"/>
  <c r="F10" i="3"/>
  <c r="F11" i="3"/>
  <c r="F12" i="3"/>
  <c r="F13" i="3"/>
  <c r="F14" i="3"/>
  <c r="G13" i="3" l="1"/>
  <c r="E86" i="3"/>
  <c r="F86" i="3" s="1"/>
  <c r="E87" i="3"/>
  <c r="F87" i="3" s="1"/>
  <c r="O6" i="3"/>
  <c r="P6" i="3" s="1"/>
  <c r="AY73" i="3"/>
  <c r="AZ73" i="3" s="1"/>
  <c r="AY77" i="3"/>
  <c r="AZ77" i="3" s="1"/>
  <c r="AY8" i="3"/>
  <c r="AZ8" i="3" s="1"/>
  <c r="O67" i="3"/>
  <c r="P67" i="3" s="1"/>
  <c r="O70" i="3"/>
  <c r="P70" i="3" s="1"/>
  <c r="O71" i="3"/>
  <c r="P71" i="3" s="1"/>
  <c r="O18" i="3"/>
  <c r="P18" i="3" s="1"/>
  <c r="E131" i="3"/>
  <c r="F131" i="3" s="1"/>
  <c r="E138" i="3"/>
  <c r="F138" i="3" s="1"/>
  <c r="E132" i="3"/>
  <c r="F132" i="3" s="1"/>
  <c r="E139" i="3"/>
  <c r="F139" i="3" s="1"/>
  <c r="E133" i="3"/>
  <c r="F133" i="3" s="1"/>
  <c r="E140" i="3"/>
  <c r="F140" i="3" s="1"/>
  <c r="E128" i="3"/>
  <c r="F128" i="3" s="1"/>
  <c r="E134" i="3"/>
  <c r="F134" i="3" s="1"/>
  <c r="E129" i="3"/>
  <c r="F129" i="3" s="1"/>
  <c r="E136" i="3"/>
  <c r="F136" i="3" s="1"/>
  <c r="E130" i="3"/>
  <c r="F130" i="3" s="1"/>
  <c r="E137" i="3"/>
  <c r="F137" i="3" s="1"/>
  <c r="E135" i="3"/>
  <c r="F135" i="3" s="1"/>
  <c r="BF70" i="3"/>
  <c r="BG70" i="3" s="1"/>
  <c r="BF68" i="3"/>
  <c r="BG68" i="3" s="1"/>
  <c r="BF69" i="3"/>
  <c r="BG69" i="3" s="1"/>
  <c r="BF67" i="3"/>
  <c r="BG67" i="3" s="1"/>
  <c r="AY19" i="3"/>
  <c r="AZ19" i="3" s="1"/>
  <c r="AY22" i="3"/>
  <c r="AZ22" i="3" s="1"/>
  <c r="AY23" i="3"/>
  <c r="AZ23" i="3" s="1"/>
  <c r="AY3" i="3"/>
  <c r="AZ3" i="3" s="1"/>
  <c r="AY9" i="3"/>
  <c r="AZ9" i="3" s="1"/>
  <c r="AY10" i="3"/>
  <c r="AZ10" i="3" s="1"/>
  <c r="AY11" i="3"/>
  <c r="AZ11" i="3" s="1"/>
  <c r="AY7" i="3"/>
  <c r="AZ7" i="3" s="1"/>
  <c r="AY4" i="3"/>
  <c r="AZ4" i="3" s="1"/>
  <c r="AY12" i="3"/>
  <c r="AZ12" i="3" s="1"/>
  <c r="AY5" i="3"/>
  <c r="AZ5" i="3" s="1"/>
  <c r="AY13" i="3"/>
  <c r="AZ13" i="3" s="1"/>
  <c r="AY6" i="3"/>
  <c r="AZ6" i="3" s="1"/>
  <c r="AY14" i="3"/>
  <c r="AZ14" i="3" s="1"/>
  <c r="O19" i="3"/>
  <c r="P19" i="3" s="1"/>
  <c r="O16" i="3"/>
  <c r="P16" i="3" s="1"/>
  <c r="O7" i="3"/>
  <c r="P7" i="3" s="1"/>
  <c r="O68" i="3"/>
  <c r="P68" i="3" s="1"/>
  <c r="O32" i="3"/>
  <c r="P32" i="3" s="1"/>
  <c r="O35" i="3"/>
  <c r="P35" i="3" s="1"/>
  <c r="BF81" i="3"/>
  <c r="BG81" i="3" s="1"/>
  <c r="BF82" i="3"/>
  <c r="BG82" i="3" s="1"/>
  <c r="BF83" i="3"/>
  <c r="BG83" i="3" s="1"/>
  <c r="BF84" i="3"/>
  <c r="BG84" i="3" s="1"/>
  <c r="BF85" i="3"/>
  <c r="BG85" i="3" s="1"/>
  <c r="BF86" i="3"/>
  <c r="BG86" i="3" s="1"/>
  <c r="BF87" i="3"/>
  <c r="BG87" i="3" s="1"/>
  <c r="BF88" i="3"/>
  <c r="BG88" i="3" s="1"/>
  <c r="BF89" i="3"/>
  <c r="BG89" i="3" s="1"/>
  <c r="BF90" i="3"/>
  <c r="BG90" i="3" s="1"/>
  <c r="BF91" i="3"/>
  <c r="BG91" i="3" s="1"/>
  <c r="BF92" i="3"/>
  <c r="BG92" i="3" s="1"/>
  <c r="BF93" i="3"/>
  <c r="BG93" i="3" s="1"/>
  <c r="BF94" i="3"/>
  <c r="BG94" i="3" s="1"/>
  <c r="O15" i="3"/>
  <c r="P15" i="3" s="1"/>
  <c r="O27" i="3"/>
  <c r="P27" i="3" s="1"/>
  <c r="O26" i="3"/>
  <c r="P26" i="3" s="1"/>
  <c r="O25" i="3"/>
  <c r="P25" i="3" s="1"/>
  <c r="O24" i="3"/>
  <c r="P24" i="3" s="1"/>
  <c r="O23" i="3"/>
  <c r="P23" i="3" s="1"/>
  <c r="O22" i="3"/>
  <c r="P22" i="3" s="1"/>
  <c r="O21" i="3"/>
  <c r="P21" i="3" s="1"/>
  <c r="O20" i="3"/>
  <c r="P20" i="3" s="1"/>
  <c r="O17" i="3"/>
  <c r="P17" i="3" s="1"/>
  <c r="O31" i="3"/>
  <c r="P31" i="3" s="1"/>
  <c r="O33" i="3"/>
  <c r="P33" i="3" s="1"/>
  <c r="O34" i="3"/>
  <c r="P34" i="3" s="1"/>
  <c r="O36" i="3"/>
  <c r="P36" i="3" s="1"/>
  <c r="O37" i="3"/>
  <c r="P37" i="3" s="1"/>
  <c r="O38" i="3"/>
  <c r="P38" i="3" s="1"/>
  <c r="O39" i="3"/>
  <c r="P39" i="3" s="1"/>
  <c r="O40" i="3"/>
  <c r="P40" i="3" s="1"/>
  <c r="O41" i="3"/>
  <c r="P41" i="3" s="1"/>
  <c r="O42" i="3"/>
  <c r="P42" i="3" s="1"/>
  <c r="O43" i="3"/>
  <c r="P43" i="3" s="1"/>
  <c r="BF65" i="3"/>
  <c r="BG65" i="3" s="1"/>
  <c r="BF71" i="3"/>
  <c r="BG71" i="3" s="1"/>
  <c r="BF72" i="3"/>
  <c r="BG72" i="3" s="1"/>
  <c r="BF73" i="3"/>
  <c r="BG73" i="3" s="1"/>
  <c r="BF74" i="3"/>
  <c r="BG74" i="3" s="1"/>
  <c r="BF75" i="3"/>
  <c r="BG75" i="3" s="1"/>
  <c r="BF76" i="3"/>
  <c r="BG76" i="3" s="1"/>
  <c r="O78" i="3"/>
  <c r="P78" i="3" s="1"/>
  <c r="O77" i="3"/>
  <c r="P77" i="3" s="1"/>
  <c r="O76" i="3"/>
  <c r="P76" i="3" s="1"/>
  <c r="O75" i="3"/>
  <c r="P75" i="3" s="1"/>
  <c r="O74" i="3"/>
  <c r="P74" i="3" s="1"/>
  <c r="O73" i="3"/>
  <c r="P73" i="3" s="1"/>
  <c r="O72" i="3"/>
  <c r="P72" i="3" s="1"/>
  <c r="O69" i="3"/>
  <c r="P69" i="3" s="1"/>
  <c r="AO92" i="3"/>
  <c r="AP92" i="3" s="1"/>
  <c r="AO102" i="3"/>
  <c r="AP102" i="3" s="1"/>
  <c r="AO101" i="3"/>
  <c r="AP101" i="3" s="1"/>
  <c r="AO100" i="3"/>
  <c r="AP100" i="3" s="1"/>
  <c r="AO99" i="3"/>
  <c r="AP99" i="3" s="1"/>
  <c r="AO98" i="3"/>
  <c r="AP98" i="3" s="1"/>
  <c r="AO97" i="3"/>
  <c r="AP97" i="3" s="1"/>
  <c r="AO96" i="3"/>
  <c r="AP96" i="3" s="1"/>
  <c r="AO95" i="3"/>
  <c r="AP95" i="3" s="1"/>
  <c r="AO94" i="3"/>
  <c r="AP94" i="3" s="1"/>
  <c r="AO93" i="3"/>
  <c r="AP93" i="3" s="1"/>
  <c r="AY126" i="3"/>
  <c r="AZ126" i="3" s="1"/>
  <c r="AY138" i="3"/>
  <c r="AZ138" i="3" s="1"/>
  <c r="AY137" i="3"/>
  <c r="AZ137" i="3" s="1"/>
  <c r="AY136" i="3"/>
  <c r="AZ136" i="3" s="1"/>
  <c r="AY135" i="3"/>
  <c r="AZ135" i="3" s="1"/>
  <c r="AY134" i="3"/>
  <c r="AZ134" i="3" s="1"/>
  <c r="AY133" i="3"/>
  <c r="AZ133" i="3" s="1"/>
  <c r="AY132" i="3"/>
  <c r="AZ132" i="3" s="1"/>
  <c r="AY131" i="3"/>
  <c r="AZ131" i="3" s="1"/>
  <c r="AY130" i="3"/>
  <c r="AZ130" i="3" s="1"/>
  <c r="AY129" i="3"/>
  <c r="AZ129" i="3" s="1"/>
  <c r="AY128" i="3"/>
  <c r="AZ128" i="3" s="1"/>
  <c r="AY127" i="3"/>
  <c r="AZ127" i="3" s="1"/>
  <c r="BA130" i="3" s="1"/>
  <c r="AY152" i="3"/>
  <c r="AZ152" i="3" s="1"/>
  <c r="AY163" i="3"/>
  <c r="AZ163" i="3" s="1"/>
  <c r="AY162" i="3"/>
  <c r="AZ162" i="3" s="1"/>
  <c r="AY161" i="3"/>
  <c r="AZ161" i="3" s="1"/>
  <c r="AY160" i="3"/>
  <c r="AZ160" i="3" s="1"/>
  <c r="AY159" i="3"/>
  <c r="AZ159" i="3" s="1"/>
  <c r="AY158" i="3"/>
  <c r="AZ158" i="3" s="1"/>
  <c r="AY157" i="3"/>
  <c r="AZ157" i="3" s="1"/>
  <c r="AY156" i="3"/>
  <c r="AZ156" i="3" s="1"/>
  <c r="AY155" i="3"/>
  <c r="AZ155" i="3" s="1"/>
  <c r="AY154" i="3"/>
  <c r="AZ154" i="3" s="1"/>
  <c r="AY153" i="3"/>
  <c r="AZ153" i="3" s="1"/>
  <c r="AY84" i="3"/>
  <c r="AZ84" i="3" s="1"/>
  <c r="AY98" i="3"/>
  <c r="AZ98" i="3" s="1"/>
  <c r="AY97" i="3"/>
  <c r="AZ97" i="3" s="1"/>
  <c r="AY96" i="3"/>
  <c r="AZ96" i="3" s="1"/>
  <c r="AY95" i="3"/>
  <c r="AZ95" i="3" s="1"/>
  <c r="AY94" i="3"/>
  <c r="AZ94" i="3" s="1"/>
  <c r="AY93" i="3"/>
  <c r="AZ93" i="3" s="1"/>
  <c r="AY92" i="3"/>
  <c r="AZ92" i="3" s="1"/>
  <c r="AY91" i="3"/>
  <c r="AZ91" i="3" s="1"/>
  <c r="AY90" i="3"/>
  <c r="AZ90" i="3" s="1"/>
  <c r="AY89" i="3"/>
  <c r="AZ89" i="3" s="1"/>
  <c r="AY88" i="3"/>
  <c r="AZ88" i="3" s="1"/>
  <c r="AY87" i="3"/>
  <c r="AZ87" i="3" s="1"/>
  <c r="AY86" i="3"/>
  <c r="AZ86" i="3" s="1"/>
  <c r="AY85" i="3"/>
  <c r="AZ85" i="3" s="1"/>
  <c r="AY115" i="3"/>
  <c r="AZ115" i="3" s="1"/>
  <c r="AY122" i="3"/>
  <c r="AZ122" i="3" s="1"/>
  <c r="AY121" i="3"/>
  <c r="AZ121" i="3" s="1"/>
  <c r="AY120" i="3"/>
  <c r="AZ120" i="3" s="1"/>
  <c r="AY119" i="3"/>
  <c r="AZ119" i="3" s="1"/>
  <c r="AY118" i="3"/>
  <c r="AZ118" i="3" s="1"/>
  <c r="AY117" i="3"/>
  <c r="AZ117" i="3" s="1"/>
  <c r="AY116" i="3"/>
  <c r="AZ116" i="3" s="1"/>
  <c r="BA119" i="3" s="1"/>
  <c r="AY30" i="3"/>
  <c r="AZ30" i="3" s="1"/>
  <c r="AY38" i="3"/>
  <c r="AZ38" i="3" s="1"/>
  <c r="AY37" i="3"/>
  <c r="AZ37" i="3" s="1"/>
  <c r="AY36" i="3"/>
  <c r="AZ36" i="3" s="1"/>
  <c r="AY34" i="3"/>
  <c r="AZ34" i="3" s="1"/>
  <c r="AY33" i="3"/>
  <c r="AZ33" i="3" s="1"/>
  <c r="AY32" i="3"/>
  <c r="AZ32" i="3" s="1"/>
  <c r="AY31" i="3"/>
  <c r="AZ31" i="3" s="1"/>
  <c r="AY44" i="3"/>
  <c r="AZ44" i="3" s="1"/>
  <c r="AY53" i="3"/>
  <c r="AZ53" i="3" s="1"/>
  <c r="AY52" i="3"/>
  <c r="AZ52" i="3" s="1"/>
  <c r="AY51" i="3"/>
  <c r="AZ51" i="3" s="1"/>
  <c r="AY50" i="3"/>
  <c r="AZ50" i="3" s="1"/>
  <c r="AY49" i="3"/>
  <c r="AZ49" i="3" s="1"/>
  <c r="AY48" i="3"/>
  <c r="AZ48" i="3" s="1"/>
  <c r="AY47" i="3"/>
  <c r="AZ47" i="3" s="1"/>
  <c r="AY46" i="3"/>
  <c r="AZ46" i="3" s="1"/>
  <c r="AY45" i="3"/>
  <c r="AZ45" i="3" s="1"/>
  <c r="AY71" i="3"/>
  <c r="AZ71" i="3" s="1"/>
  <c r="AY80" i="3"/>
  <c r="AZ80" i="3" s="1"/>
  <c r="AY79" i="3"/>
  <c r="AZ79" i="3" s="1"/>
  <c r="AY78" i="3"/>
  <c r="AZ78" i="3" s="1"/>
  <c r="AY76" i="3"/>
  <c r="AZ76" i="3" s="1"/>
  <c r="AY75" i="3"/>
  <c r="AZ75" i="3" s="1"/>
  <c r="AY74" i="3"/>
  <c r="AZ74" i="3" s="1"/>
  <c r="AY72" i="3"/>
  <c r="AZ72" i="3" s="1"/>
  <c r="AY18" i="3"/>
  <c r="AZ18" i="3" s="1"/>
  <c r="AY26" i="3"/>
  <c r="AZ26" i="3" s="1"/>
  <c r="AY25" i="3"/>
  <c r="AZ25" i="3" s="1"/>
  <c r="AY24" i="3"/>
  <c r="AZ24" i="3" s="1"/>
  <c r="AY21" i="3"/>
  <c r="AZ21" i="3" s="1"/>
  <c r="AY20" i="3"/>
  <c r="AZ20" i="3" s="1"/>
  <c r="AO7" i="3"/>
  <c r="AP7" i="3" s="1"/>
  <c r="AO16" i="3"/>
  <c r="AP16" i="3" s="1"/>
  <c r="AO15" i="3"/>
  <c r="AP15" i="3" s="1"/>
  <c r="AO14" i="3"/>
  <c r="AP14" i="3" s="1"/>
  <c r="AO13" i="3"/>
  <c r="AP13" i="3" s="1"/>
  <c r="AO12" i="3"/>
  <c r="AP12" i="3" s="1"/>
  <c r="AO11" i="3"/>
  <c r="AP11" i="3" s="1"/>
  <c r="AO10" i="3"/>
  <c r="AP10" i="3" s="1"/>
  <c r="AO9" i="3"/>
  <c r="AP9" i="3" s="1"/>
  <c r="AO8" i="3"/>
  <c r="AP8" i="3" s="1"/>
  <c r="AO20" i="3"/>
  <c r="AP20" i="3" s="1"/>
  <c r="AO33" i="3"/>
  <c r="AP33" i="3" s="1"/>
  <c r="AO32" i="3"/>
  <c r="AP32" i="3" s="1"/>
  <c r="AO31" i="3"/>
  <c r="AP31" i="3" s="1"/>
  <c r="AO30" i="3"/>
  <c r="AP30" i="3" s="1"/>
  <c r="AO29" i="3"/>
  <c r="AP29" i="3" s="1"/>
  <c r="AO28" i="3"/>
  <c r="AP28" i="3" s="1"/>
  <c r="AO27" i="3"/>
  <c r="AP27" i="3" s="1"/>
  <c r="AO26" i="3"/>
  <c r="AP26" i="3" s="1"/>
  <c r="AO25" i="3"/>
  <c r="AP25" i="3" s="1"/>
  <c r="AO24" i="3"/>
  <c r="AP24" i="3" s="1"/>
  <c r="AO23" i="3"/>
  <c r="AP23" i="3" s="1"/>
  <c r="AO22" i="3"/>
  <c r="AP22" i="3" s="1"/>
  <c r="AO21" i="3"/>
  <c r="AP21" i="3" s="1"/>
  <c r="AO37" i="3"/>
  <c r="AP37" i="3" s="1"/>
  <c r="AO51" i="3"/>
  <c r="AP51" i="3" s="1"/>
  <c r="AO50" i="3"/>
  <c r="AP50" i="3" s="1"/>
  <c r="AO49" i="3"/>
  <c r="AP49" i="3" s="1"/>
  <c r="AO48" i="3"/>
  <c r="AP48" i="3" s="1"/>
  <c r="AO47" i="3"/>
  <c r="AP47" i="3" s="1"/>
  <c r="AO46" i="3"/>
  <c r="AP46" i="3" s="1"/>
  <c r="AO45" i="3"/>
  <c r="AP45" i="3" s="1"/>
  <c r="AO44" i="3"/>
  <c r="AP44" i="3" s="1"/>
  <c r="AO43" i="3"/>
  <c r="AP43" i="3" s="1"/>
  <c r="AO42" i="3"/>
  <c r="AP42" i="3" s="1"/>
  <c r="AO41" i="3"/>
  <c r="AP41" i="3" s="1"/>
  <c r="AO40" i="3"/>
  <c r="AP40" i="3" s="1"/>
  <c r="AO39" i="3"/>
  <c r="AP39" i="3" s="1"/>
  <c r="AO38" i="3"/>
  <c r="AP38" i="3" s="1"/>
  <c r="AO55" i="3"/>
  <c r="AP55" i="3" s="1"/>
  <c r="AO56" i="3"/>
  <c r="AP56" i="3" s="1"/>
  <c r="AO57" i="3"/>
  <c r="AP57" i="3" s="1"/>
  <c r="AO58" i="3"/>
  <c r="AP58" i="3" s="1"/>
  <c r="AO59" i="3"/>
  <c r="AP59" i="3" s="1"/>
  <c r="AO60" i="3"/>
  <c r="AP60" i="3" s="1"/>
  <c r="AO61" i="3"/>
  <c r="AP61" i="3" s="1"/>
  <c r="AO62" i="3"/>
  <c r="AP62" i="3" s="1"/>
  <c r="AO63" i="3"/>
  <c r="AP63" i="3" s="1"/>
  <c r="AO64" i="3"/>
  <c r="AP64" i="3" s="1"/>
  <c r="AO65" i="3"/>
  <c r="AP65" i="3" s="1"/>
  <c r="AO66" i="3"/>
  <c r="AP66" i="3" s="1"/>
  <c r="AO67" i="3"/>
  <c r="AP67" i="3" s="1"/>
  <c r="AO68" i="3"/>
  <c r="AP68" i="3" s="1"/>
  <c r="AO69" i="3"/>
  <c r="AP69" i="3" s="1"/>
  <c r="AO73" i="3"/>
  <c r="AP73" i="3" s="1"/>
  <c r="AO86" i="3"/>
  <c r="AP86" i="3" s="1"/>
  <c r="AO85" i="3"/>
  <c r="AP85" i="3" s="1"/>
  <c r="AO84" i="3"/>
  <c r="AP84" i="3" s="1"/>
  <c r="AO83" i="3"/>
  <c r="AP83" i="3" s="1"/>
  <c r="AO82" i="3"/>
  <c r="AP82" i="3" s="1"/>
  <c r="AO81" i="3"/>
  <c r="AP81" i="3" s="1"/>
  <c r="AO80" i="3"/>
  <c r="AP80" i="3" s="1"/>
  <c r="AO79" i="3"/>
  <c r="AP79" i="3" s="1"/>
  <c r="AO78" i="3"/>
  <c r="AP78" i="3" s="1"/>
  <c r="AO77" i="3"/>
  <c r="AP77" i="3" s="1"/>
  <c r="AO76" i="3"/>
  <c r="AP76" i="3" s="1"/>
  <c r="AO75" i="3"/>
  <c r="AP75" i="3" s="1"/>
  <c r="AO74" i="3"/>
  <c r="AP74" i="3" s="1"/>
  <c r="AO91" i="3"/>
  <c r="AP91" i="3" s="1"/>
  <c r="AF87" i="3"/>
  <c r="AG87" i="3" s="1"/>
  <c r="AF101" i="3"/>
  <c r="AG101" i="3" s="1"/>
  <c r="AF100" i="3"/>
  <c r="AG100" i="3" s="1"/>
  <c r="AF99" i="3"/>
  <c r="AG99" i="3" s="1"/>
  <c r="AF98" i="3"/>
  <c r="AG98" i="3" s="1"/>
  <c r="AF97" i="3"/>
  <c r="AG97" i="3" s="1"/>
  <c r="AF96" i="3"/>
  <c r="AG96" i="3" s="1"/>
  <c r="AF95" i="3"/>
  <c r="AG95" i="3" s="1"/>
  <c r="AF94" i="3"/>
  <c r="AG94" i="3" s="1"/>
  <c r="AF93" i="3"/>
  <c r="AG93" i="3" s="1"/>
  <c r="AF92" i="3"/>
  <c r="AG92" i="3" s="1"/>
  <c r="AF91" i="3"/>
  <c r="AG91" i="3" s="1"/>
  <c r="AF90" i="3"/>
  <c r="AG90" i="3" s="1"/>
  <c r="AF89" i="3"/>
  <c r="AG89" i="3" s="1"/>
  <c r="AF88" i="3"/>
  <c r="AG88" i="3" s="1"/>
  <c r="AF105" i="3"/>
  <c r="AG105" i="3" s="1"/>
  <c r="AF106" i="3"/>
  <c r="AG106" i="3" s="1"/>
  <c r="AF119" i="3"/>
  <c r="AG119" i="3" s="1"/>
  <c r="AF118" i="3"/>
  <c r="AG118" i="3" s="1"/>
  <c r="AF117" i="3"/>
  <c r="AG117" i="3" s="1"/>
  <c r="AF116" i="3"/>
  <c r="AG116" i="3" s="1"/>
  <c r="AF115" i="3"/>
  <c r="AG115" i="3" s="1"/>
  <c r="AF114" i="3"/>
  <c r="AG114" i="3" s="1"/>
  <c r="AF113" i="3"/>
  <c r="AG113" i="3" s="1"/>
  <c r="AF112" i="3"/>
  <c r="AG112" i="3" s="1"/>
  <c r="AF111" i="3"/>
  <c r="AG111" i="3" s="1"/>
  <c r="AF110" i="3"/>
  <c r="AG110" i="3" s="1"/>
  <c r="AF109" i="3"/>
  <c r="AG109" i="3" s="1"/>
  <c r="AF108" i="3"/>
  <c r="AG108" i="3" s="1"/>
  <c r="AF107" i="3"/>
  <c r="AG107" i="3" s="1"/>
  <c r="AF123" i="3"/>
  <c r="AG123" i="3" s="1"/>
  <c r="AF124" i="3"/>
  <c r="AG124" i="3" s="1"/>
  <c r="AF125" i="3"/>
  <c r="AG125" i="3" s="1"/>
  <c r="AF126" i="3"/>
  <c r="AG126" i="3" s="1"/>
  <c r="AF127" i="3"/>
  <c r="AG127" i="3" s="1"/>
  <c r="AF128" i="3"/>
  <c r="AG128" i="3" s="1"/>
  <c r="AF129" i="3"/>
  <c r="AG129" i="3" s="1"/>
  <c r="AF130" i="3"/>
  <c r="AG130" i="3" s="1"/>
  <c r="AF131" i="3"/>
  <c r="AG131" i="3" s="1"/>
  <c r="AF132" i="3"/>
  <c r="AG132" i="3" s="1"/>
  <c r="AF133" i="3"/>
  <c r="AG133" i="3" s="1"/>
  <c r="AF134" i="3"/>
  <c r="AG134" i="3" s="1"/>
  <c r="AF135" i="3"/>
  <c r="AG135" i="3" s="1"/>
  <c r="AF136" i="3"/>
  <c r="AG136" i="3" s="1"/>
  <c r="AF137" i="3"/>
  <c r="AG137" i="3" s="1"/>
  <c r="AF24" i="3"/>
  <c r="AG24" i="3" s="1"/>
  <c r="AF38" i="3"/>
  <c r="AG38" i="3" s="1"/>
  <c r="AF37" i="3"/>
  <c r="AG37" i="3" s="1"/>
  <c r="AF36" i="3"/>
  <c r="AG36" i="3" s="1"/>
  <c r="AF35" i="3"/>
  <c r="AG35" i="3" s="1"/>
  <c r="AF34" i="3"/>
  <c r="AG34" i="3" s="1"/>
  <c r="AF33" i="3"/>
  <c r="AG33" i="3" s="1"/>
  <c r="AF32" i="3"/>
  <c r="AG32" i="3" s="1"/>
  <c r="AF31" i="3"/>
  <c r="AG31" i="3" s="1"/>
  <c r="AF30" i="3"/>
  <c r="AG30" i="3" s="1"/>
  <c r="AF29" i="3"/>
  <c r="AG29" i="3" s="1"/>
  <c r="AF28" i="3"/>
  <c r="AG28" i="3" s="1"/>
  <c r="AF27" i="3"/>
  <c r="AG27" i="3" s="1"/>
  <c r="AF26" i="3"/>
  <c r="AG26" i="3" s="1"/>
  <c r="AF25" i="3"/>
  <c r="AG25" i="3" s="1"/>
  <c r="AF42" i="3"/>
  <c r="AG42" i="3" s="1"/>
  <c r="AF56" i="3"/>
  <c r="AG56" i="3" s="1"/>
  <c r="AF55" i="3"/>
  <c r="AG55" i="3" s="1"/>
  <c r="AF54" i="3"/>
  <c r="AG54" i="3" s="1"/>
  <c r="AF53" i="3"/>
  <c r="AG53" i="3" s="1"/>
  <c r="AF52" i="3"/>
  <c r="AG52" i="3" s="1"/>
  <c r="AF51" i="3"/>
  <c r="AG51" i="3" s="1"/>
  <c r="AF50" i="3"/>
  <c r="AG50" i="3" s="1"/>
  <c r="AF49" i="3"/>
  <c r="AG49" i="3" s="1"/>
  <c r="AF48" i="3"/>
  <c r="AG48" i="3" s="1"/>
  <c r="AF47" i="3"/>
  <c r="AG47" i="3" s="1"/>
  <c r="AF46" i="3"/>
  <c r="AG46" i="3" s="1"/>
  <c r="AF45" i="3"/>
  <c r="AG45" i="3" s="1"/>
  <c r="AF44" i="3"/>
  <c r="AG44" i="3" s="1"/>
  <c r="AF43" i="3"/>
  <c r="AG43" i="3" s="1"/>
  <c r="AF60" i="3"/>
  <c r="AG60" i="3" s="1"/>
  <c r="AF74" i="3"/>
  <c r="AG74" i="3" s="1"/>
  <c r="AF73" i="3"/>
  <c r="AG73" i="3" s="1"/>
  <c r="AF72" i="3"/>
  <c r="AG72" i="3" s="1"/>
  <c r="AF71" i="3"/>
  <c r="AG71" i="3" s="1"/>
  <c r="AF70" i="3"/>
  <c r="AG70" i="3" s="1"/>
  <c r="AF69" i="3"/>
  <c r="AG69" i="3" s="1"/>
  <c r="AF68" i="3"/>
  <c r="AG68" i="3" s="1"/>
  <c r="AF67" i="3"/>
  <c r="AG67" i="3" s="1"/>
  <c r="AF66" i="3"/>
  <c r="AG66" i="3" s="1"/>
  <c r="AF65" i="3"/>
  <c r="AG65" i="3" s="1"/>
  <c r="AF64" i="3"/>
  <c r="AG64" i="3" s="1"/>
  <c r="AF63" i="3"/>
  <c r="AG63" i="3" s="1"/>
  <c r="AF62" i="3"/>
  <c r="AG62" i="3" s="1"/>
  <c r="AF61" i="3"/>
  <c r="AG61" i="3" s="1"/>
  <c r="W87" i="3"/>
  <c r="X87" i="3" s="1"/>
  <c r="W93" i="3"/>
  <c r="X93" i="3" s="1"/>
  <c r="W92" i="3"/>
  <c r="X92" i="3" s="1"/>
  <c r="W91" i="3"/>
  <c r="X91" i="3" s="1"/>
  <c r="W90" i="3"/>
  <c r="X90" i="3" s="1"/>
  <c r="W89" i="3"/>
  <c r="X89" i="3" s="1"/>
  <c r="Y90" i="3" s="1"/>
  <c r="AF6" i="3"/>
  <c r="AG6" i="3" s="1"/>
  <c r="AF19" i="3"/>
  <c r="AG19" i="3" s="1"/>
  <c r="AF18" i="3"/>
  <c r="AG18" i="3" s="1"/>
  <c r="AF17" i="3"/>
  <c r="AG17" i="3" s="1"/>
  <c r="AF16" i="3"/>
  <c r="AG16" i="3" s="1"/>
  <c r="AF15" i="3"/>
  <c r="AG15" i="3" s="1"/>
  <c r="AF14" i="3"/>
  <c r="AG14" i="3" s="1"/>
  <c r="AF13" i="3"/>
  <c r="AG13" i="3" s="1"/>
  <c r="AF12" i="3"/>
  <c r="AG12" i="3" s="1"/>
  <c r="AF11" i="3"/>
  <c r="AG11" i="3" s="1"/>
  <c r="AF10" i="3"/>
  <c r="AG10" i="3" s="1"/>
  <c r="AF9" i="3"/>
  <c r="AG9" i="3" s="1"/>
  <c r="AF8" i="3"/>
  <c r="AG8" i="3" s="1"/>
  <c r="AF7" i="3"/>
  <c r="AG7" i="3" s="1"/>
  <c r="W27" i="3"/>
  <c r="X27" i="3" s="1"/>
  <c r="W47" i="3"/>
  <c r="X47" i="3" s="1"/>
  <c r="W46" i="3"/>
  <c r="X46" i="3" s="1"/>
  <c r="W45" i="3"/>
  <c r="X45" i="3" s="1"/>
  <c r="W44" i="3"/>
  <c r="X44" i="3" s="1"/>
  <c r="W43" i="3"/>
  <c r="X43" i="3" s="1"/>
  <c r="W42" i="3"/>
  <c r="X42" i="3" s="1"/>
  <c r="W41" i="3"/>
  <c r="X41" i="3" s="1"/>
  <c r="W40" i="3"/>
  <c r="X40" i="3" s="1"/>
  <c r="W39" i="3"/>
  <c r="X39" i="3" s="1"/>
  <c r="W38" i="3"/>
  <c r="X38" i="3" s="1"/>
  <c r="W37" i="3"/>
  <c r="X37" i="3" s="1"/>
  <c r="W36" i="3"/>
  <c r="X36" i="3" s="1"/>
  <c r="W35" i="3"/>
  <c r="X35" i="3" s="1"/>
  <c r="W34" i="3"/>
  <c r="X34" i="3" s="1"/>
  <c r="W33" i="3"/>
  <c r="X33" i="3" s="1"/>
  <c r="W32" i="3"/>
  <c r="X32" i="3" s="1"/>
  <c r="W31" i="3"/>
  <c r="X31" i="3" s="1"/>
  <c r="W30" i="3"/>
  <c r="X30" i="3" s="1"/>
  <c r="W29" i="3"/>
  <c r="X29" i="3" s="1"/>
  <c r="W28" i="3"/>
  <c r="X28" i="3" s="1"/>
  <c r="W51" i="3"/>
  <c r="X51" i="3" s="1"/>
  <c r="W65" i="3"/>
  <c r="X65" i="3" s="1"/>
  <c r="W64" i="3"/>
  <c r="X64" i="3" s="1"/>
  <c r="W63" i="3"/>
  <c r="X63" i="3" s="1"/>
  <c r="W62" i="3"/>
  <c r="X62" i="3" s="1"/>
  <c r="W61" i="3"/>
  <c r="X61" i="3" s="1"/>
  <c r="W60" i="3"/>
  <c r="X60" i="3" s="1"/>
  <c r="W59" i="3"/>
  <c r="X59" i="3" s="1"/>
  <c r="W58" i="3"/>
  <c r="X58" i="3" s="1"/>
  <c r="W57" i="3"/>
  <c r="X57" i="3" s="1"/>
  <c r="W56" i="3"/>
  <c r="X56" i="3" s="1"/>
  <c r="W55" i="3"/>
  <c r="X55" i="3" s="1"/>
  <c r="W54" i="3"/>
  <c r="X54" i="3" s="1"/>
  <c r="W53" i="3"/>
  <c r="X53" i="3" s="1"/>
  <c r="W52" i="3"/>
  <c r="X52" i="3" s="1"/>
  <c r="W69" i="3"/>
  <c r="X69" i="3" s="1"/>
  <c r="W83" i="3"/>
  <c r="X83" i="3" s="1"/>
  <c r="W82" i="3"/>
  <c r="X82" i="3" s="1"/>
  <c r="W81" i="3"/>
  <c r="X81" i="3" s="1"/>
  <c r="W80" i="3"/>
  <c r="X80" i="3" s="1"/>
  <c r="W79" i="3"/>
  <c r="X79" i="3" s="1"/>
  <c r="W78" i="3"/>
  <c r="X78" i="3" s="1"/>
  <c r="W77" i="3"/>
  <c r="X77" i="3" s="1"/>
  <c r="W76" i="3"/>
  <c r="X76" i="3" s="1"/>
  <c r="W75" i="3"/>
  <c r="X75" i="3" s="1"/>
  <c r="W74" i="3"/>
  <c r="X74" i="3" s="1"/>
  <c r="W73" i="3"/>
  <c r="X73" i="3" s="1"/>
  <c r="W72" i="3"/>
  <c r="X72" i="3" s="1"/>
  <c r="W71" i="3"/>
  <c r="X71" i="3" s="1"/>
  <c r="W70" i="3"/>
  <c r="X70" i="3" s="1"/>
  <c r="W5" i="3"/>
  <c r="X5" i="3" s="1"/>
  <c r="W23" i="3"/>
  <c r="X23" i="3" s="1"/>
  <c r="W22" i="3"/>
  <c r="X22" i="3" s="1"/>
  <c r="W21" i="3"/>
  <c r="X21" i="3" s="1"/>
  <c r="W20" i="3"/>
  <c r="X20" i="3" s="1"/>
  <c r="W19" i="3"/>
  <c r="X19" i="3" s="1"/>
  <c r="W18" i="3"/>
  <c r="X18" i="3" s="1"/>
  <c r="W17" i="3"/>
  <c r="X17" i="3" s="1"/>
  <c r="W16" i="3"/>
  <c r="X16" i="3" s="1"/>
  <c r="W15" i="3"/>
  <c r="X15" i="3" s="1"/>
  <c r="W14" i="3"/>
  <c r="X14" i="3" s="1"/>
  <c r="W13" i="3"/>
  <c r="X13" i="3" s="1"/>
  <c r="W12" i="3"/>
  <c r="X12" i="3" s="1"/>
  <c r="W11" i="3"/>
  <c r="X11" i="3" s="1"/>
  <c r="W10" i="3"/>
  <c r="X10" i="3" s="1"/>
  <c r="W9" i="3"/>
  <c r="X9" i="3" s="1"/>
  <c r="W8" i="3"/>
  <c r="X8" i="3" s="1"/>
  <c r="W7" i="3"/>
  <c r="X7" i="3" s="1"/>
  <c r="W6" i="3"/>
  <c r="X6" i="3" s="1"/>
  <c r="O47" i="3"/>
  <c r="P47" i="3" s="1"/>
  <c r="O48" i="3"/>
  <c r="P48" i="3" s="1"/>
  <c r="O61" i="3"/>
  <c r="P61" i="3" s="1"/>
  <c r="O60" i="3"/>
  <c r="P60" i="3" s="1"/>
  <c r="O59" i="3"/>
  <c r="P59" i="3" s="1"/>
  <c r="O58" i="3"/>
  <c r="P58" i="3" s="1"/>
  <c r="O57" i="3"/>
  <c r="P57" i="3" s="1"/>
  <c r="O56" i="3"/>
  <c r="P56" i="3" s="1"/>
  <c r="O55" i="3"/>
  <c r="P55" i="3" s="1"/>
  <c r="O54" i="3"/>
  <c r="P54" i="3" s="1"/>
  <c r="O53" i="3"/>
  <c r="P53" i="3" s="1"/>
  <c r="O52" i="3"/>
  <c r="P52" i="3" s="1"/>
  <c r="O51" i="3"/>
  <c r="P51" i="3" s="1"/>
  <c r="O50" i="3"/>
  <c r="P50" i="3" s="1"/>
  <c r="O49" i="3"/>
  <c r="P49" i="3" s="1"/>
  <c r="O65" i="3"/>
  <c r="P65" i="3" s="1"/>
  <c r="E49" i="3"/>
  <c r="F49" i="3" s="1"/>
  <c r="E73" i="3"/>
  <c r="F73" i="3" s="1"/>
  <c r="E74" i="3"/>
  <c r="F74" i="3" s="1"/>
  <c r="E75" i="3"/>
  <c r="F75" i="3" s="1"/>
  <c r="E76" i="3"/>
  <c r="F76" i="3" s="1"/>
  <c r="E77" i="3"/>
  <c r="F77" i="3" s="1"/>
  <c r="E78" i="3"/>
  <c r="F78" i="3" s="1"/>
  <c r="E79" i="3"/>
  <c r="F79" i="3" s="1"/>
  <c r="E80" i="3"/>
  <c r="F80" i="3" s="1"/>
  <c r="E81" i="3"/>
  <c r="F81" i="3" s="1"/>
  <c r="E82" i="3"/>
  <c r="F82" i="3" s="1"/>
  <c r="E83" i="3"/>
  <c r="F83" i="3" s="1"/>
  <c r="E84" i="3"/>
  <c r="F84" i="3" s="1"/>
  <c r="E85" i="3"/>
  <c r="F85" i="3" s="1"/>
  <c r="E89" i="3"/>
  <c r="F89" i="3" s="1"/>
  <c r="E90" i="3"/>
  <c r="F90" i="3" s="1"/>
  <c r="E91" i="3"/>
  <c r="F91" i="3" s="1"/>
  <c r="E92" i="3"/>
  <c r="F92" i="3" s="1"/>
  <c r="E93" i="3"/>
  <c r="F93" i="3" s="1"/>
  <c r="E97" i="3"/>
  <c r="F97" i="3" s="1"/>
  <c r="E98" i="3"/>
  <c r="F98" i="3" s="1"/>
  <c r="E99" i="3"/>
  <c r="F99" i="3" s="1"/>
  <c r="E100" i="3"/>
  <c r="F100" i="3" s="1"/>
  <c r="E101" i="3"/>
  <c r="F101" i="3" s="1"/>
  <c r="E102" i="3"/>
  <c r="F102" i="3" s="1"/>
  <c r="E103" i="3"/>
  <c r="F103" i="3" s="1"/>
  <c r="E104" i="3"/>
  <c r="F104" i="3" s="1"/>
  <c r="E105" i="3"/>
  <c r="F105" i="3" s="1"/>
  <c r="E106" i="3"/>
  <c r="F106" i="3" s="1"/>
  <c r="E107" i="3"/>
  <c r="F107" i="3" s="1"/>
  <c r="E111" i="3"/>
  <c r="F111" i="3" s="1"/>
  <c r="E112" i="3"/>
  <c r="F112" i="3" s="1"/>
  <c r="E113" i="3"/>
  <c r="F113" i="3" s="1"/>
  <c r="E114" i="3"/>
  <c r="F114" i="3" s="1"/>
  <c r="E115" i="3"/>
  <c r="F115" i="3" s="1"/>
  <c r="E116" i="3"/>
  <c r="F116" i="3" s="1"/>
  <c r="E117" i="3"/>
  <c r="F117" i="3" s="1"/>
  <c r="E118" i="3"/>
  <c r="F118" i="3" s="1"/>
  <c r="E119" i="3"/>
  <c r="F119" i="3" s="1"/>
  <c r="E120" i="3"/>
  <c r="F120" i="3" s="1"/>
  <c r="E121" i="3"/>
  <c r="F121" i="3" s="1"/>
  <c r="E122" i="3"/>
  <c r="F122" i="3" s="1"/>
  <c r="E123" i="3"/>
  <c r="F123" i="3" s="1"/>
  <c r="O8" i="3"/>
  <c r="P8" i="3" s="1"/>
  <c r="O9" i="3"/>
  <c r="P9" i="3" s="1"/>
  <c r="O10" i="3"/>
  <c r="P10" i="3" s="1"/>
  <c r="O11" i="3"/>
  <c r="P11" i="3" s="1"/>
  <c r="O5" i="3"/>
  <c r="P5" i="3" s="1"/>
  <c r="G9" i="3"/>
  <c r="D5" i="3"/>
  <c r="E5" i="3" s="1"/>
  <c r="BA122" i="3" l="1"/>
  <c r="BA127" i="3"/>
  <c r="BA138" i="3"/>
  <c r="Y93" i="3"/>
  <c r="BA96" i="3"/>
  <c r="BA155" i="3"/>
  <c r="AH92" i="3"/>
  <c r="Y20" i="3"/>
  <c r="AH10" i="3"/>
  <c r="Y77" i="3"/>
  <c r="Y71" i="3"/>
  <c r="Y59" i="3"/>
  <c r="AH15" i="3"/>
  <c r="Y13" i="3"/>
  <c r="AQ49" i="3"/>
  <c r="AH65" i="3"/>
  <c r="AQ31" i="3"/>
  <c r="AH47" i="3"/>
  <c r="AH70" i="3"/>
  <c r="AH52" i="3"/>
  <c r="Q58" i="3"/>
  <c r="Y43" i="3"/>
  <c r="AQ100" i="3"/>
  <c r="BA145" i="3"/>
  <c r="Y53" i="3"/>
  <c r="AH115" i="3"/>
  <c r="BA101" i="3"/>
  <c r="BA160" i="3"/>
  <c r="Y38" i="3"/>
  <c r="AQ44" i="3"/>
  <c r="AH97" i="3"/>
  <c r="AQ26" i="3"/>
  <c r="BH70" i="3"/>
  <c r="BA38" i="3"/>
  <c r="BA36" i="3"/>
  <c r="AQ80" i="3"/>
  <c r="G139" i="3"/>
  <c r="G134" i="3"/>
  <c r="AQ85" i="3"/>
  <c r="BA53" i="3"/>
  <c r="BA47" i="3"/>
  <c r="BA23" i="3"/>
  <c r="BA26" i="3"/>
  <c r="Q79" i="3"/>
  <c r="Q72" i="3"/>
  <c r="Q18" i="3"/>
  <c r="Q23" i="3"/>
  <c r="BA9" i="3"/>
  <c r="BA4" i="3"/>
  <c r="BH90" i="3"/>
  <c r="BH85" i="3"/>
  <c r="Q43" i="3"/>
  <c r="Q36" i="3"/>
  <c r="BH75" i="3"/>
  <c r="AQ96" i="3"/>
  <c r="AQ16" i="3"/>
  <c r="AQ67" i="3"/>
  <c r="AQ62" i="3"/>
  <c r="AQ8" i="3"/>
  <c r="AH133" i="3"/>
  <c r="AH128" i="3"/>
  <c r="AH110" i="3"/>
  <c r="AH34" i="3"/>
  <c r="AH29" i="3"/>
  <c r="Q54" i="3"/>
  <c r="G121" i="3"/>
  <c r="G117" i="3"/>
  <c r="G105" i="3"/>
  <c r="G101" i="3"/>
  <c r="G87" i="3"/>
  <c r="G77" i="3"/>
  <c r="Q11" i="3"/>
  <c r="Q8" i="3"/>
  <c r="F5" i="3"/>
</calcChain>
</file>

<file path=xl/sharedStrings.xml><?xml version="1.0" encoding="utf-8"?>
<sst xmlns="http://schemas.openxmlformats.org/spreadsheetml/2006/main" count="812" uniqueCount="70">
  <si>
    <t>Mtor</t>
  </si>
  <si>
    <t>18S</t>
  </si>
  <si>
    <t xml:space="preserve">Av. CT </t>
  </si>
  <si>
    <t>Delta CT</t>
  </si>
  <si>
    <t>Delta-Delta CT</t>
  </si>
  <si>
    <t>Expression</t>
  </si>
  <si>
    <t>Average</t>
  </si>
  <si>
    <t>mtDNA CN</t>
  </si>
  <si>
    <t>Pink1</t>
  </si>
  <si>
    <t>Lonp1</t>
  </si>
  <si>
    <t>RNR1</t>
  </si>
  <si>
    <t>Arbitary Exp</t>
  </si>
  <si>
    <t>Hspa9</t>
  </si>
  <si>
    <t>10 Month 01</t>
  </si>
  <si>
    <t>Dnaja2</t>
  </si>
  <si>
    <t>10 Month 02</t>
  </si>
  <si>
    <t>10 Month 03</t>
  </si>
  <si>
    <t>10 Month 04</t>
  </si>
  <si>
    <t>10 Month 05</t>
  </si>
  <si>
    <t>25 Month 02</t>
  </si>
  <si>
    <t>25 Month 01</t>
  </si>
  <si>
    <t>25 Month 03</t>
  </si>
  <si>
    <t>25 Month 04</t>
  </si>
  <si>
    <t>10 Month 06</t>
  </si>
  <si>
    <t>10 Month 07</t>
  </si>
  <si>
    <t>Mfn1</t>
  </si>
  <si>
    <t>10 Month 08</t>
  </si>
  <si>
    <t>25 Month 05</t>
  </si>
  <si>
    <t>10 Month 09</t>
  </si>
  <si>
    <t>25 Month 06</t>
  </si>
  <si>
    <t>25 Month 07</t>
  </si>
  <si>
    <t>25 Month 08</t>
  </si>
  <si>
    <t>Ulk1</t>
  </si>
  <si>
    <t>Tfam</t>
  </si>
  <si>
    <t>25 Month 09</t>
  </si>
  <si>
    <t>Atf6</t>
  </si>
  <si>
    <t>25 Month 10</t>
  </si>
  <si>
    <t>Hspd1</t>
  </si>
  <si>
    <t>Clpp</t>
  </si>
  <si>
    <t>Ulk2</t>
  </si>
  <si>
    <t>Mfn2</t>
  </si>
  <si>
    <t>mt-Co1</t>
  </si>
  <si>
    <t>Atf5</t>
  </si>
  <si>
    <t>10 Month 10</t>
  </si>
  <si>
    <t>Tid1</t>
  </si>
  <si>
    <t>Atg7</t>
  </si>
  <si>
    <t>Dnm1l</t>
  </si>
  <si>
    <t>mt-Co2</t>
  </si>
  <si>
    <t>Afg3l2</t>
  </si>
  <si>
    <t>Atf4</t>
  </si>
  <si>
    <t>Xbp1</t>
  </si>
  <si>
    <t>Fis1</t>
  </si>
  <si>
    <t>Map1lc3b</t>
  </si>
  <si>
    <t>Spg7</t>
  </si>
  <si>
    <t>Sqstm1</t>
  </si>
  <si>
    <t>mt-Cytb</t>
  </si>
  <si>
    <t>Atf3</t>
  </si>
  <si>
    <t>Nrf1</t>
  </si>
  <si>
    <t>Ddit3</t>
  </si>
  <si>
    <t>Yme1l1</t>
  </si>
  <si>
    <t>Dnajb9</t>
  </si>
  <si>
    <t>Eif2ak3</t>
  </si>
  <si>
    <t>mt-Atp6</t>
  </si>
  <si>
    <t>Hspa5</t>
  </si>
  <si>
    <t>mt-Nd4</t>
  </si>
  <si>
    <t>Prkaa1</t>
  </si>
  <si>
    <t>Hsp90b1</t>
  </si>
  <si>
    <t>Clpx</t>
  </si>
  <si>
    <t>mt-Nd1</t>
  </si>
  <si>
    <t>Ndufs4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</si>
</sst>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8.25"/>
      <name val="Microsoft Sans Serif"/>
      <charset val="1"/>
    </font>
    <font>
      <b/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8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8.25"/>
      <name val="Microsoft Sans Serif"/>
      <family val="2"/>
    </font>
    <font>
      <sz val="11"/>
      <color rgb="FFFF0000"/>
      <name val="Calibri"/>
      <family val="2"/>
      <scheme val="minor"/>
    </font>
    <font>
      <sz val="8"/>
      <name val="Microsoft Sans Serif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3F3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  <protection locked="0"/>
    </xf>
  </cellStyleXfs>
  <cellXfs count="29">
    <xf numFmtId="0" fontId="0" fillId="0" borderId="0" xfId="0">
      <alignment vertical="top"/>
      <protection locked="0"/>
    </xf>
    <xf numFmtId="0" fontId="2" fillId="2" borderId="0" xfId="0" applyFont="1" applyFill="1" applyAlignment="1" applyProtection="1"/>
    <xf numFmtId="0" fontId="3" fillId="0" borderId="0" xfId="0" applyFont="1" applyAlignment="1" applyProtection="1"/>
    <xf numFmtId="0" fontId="4" fillId="0" borderId="0" xfId="0" applyFont="1" applyAlignment="1" applyProtection="1"/>
    <xf numFmtId="2" fontId="5" fillId="0" borderId="0" xfId="0" applyNumberFormat="1" applyFont="1" applyAlignment="1" applyProtection="1"/>
    <xf numFmtId="0" fontId="5" fillId="0" borderId="0" xfId="0" applyFont="1" applyAlignment="1" applyProtection="1"/>
    <xf numFmtId="15" fontId="6" fillId="0" borderId="4" xfId="0" applyNumberFormat="1" applyFont="1" applyBorder="1" applyAlignment="1" applyProtection="1">
      <alignment horizontal="center"/>
    </xf>
    <xf numFmtId="0" fontId="3" fillId="0" borderId="0" xfId="0" applyFont="1">
      <alignment vertical="top"/>
      <protection locked="0"/>
    </xf>
    <xf numFmtId="0" fontId="7" fillId="0" borderId="0" xfId="0" applyFont="1" applyAlignment="1" applyProtection="1"/>
    <xf numFmtId="0" fontId="7" fillId="0" borderId="0" xfId="0" applyFont="1" applyAlignment="1" applyProtection="1">
      <alignment horizontal="center"/>
    </xf>
    <xf numFmtId="0" fontId="0" fillId="4" borderId="3" xfId="0" applyFill="1" applyBorder="1" applyAlignment="1" applyProtection="1">
      <alignment horizontal="center"/>
    </xf>
    <xf numFmtId="0" fontId="1" fillId="5" borderId="0" xfId="0" applyFont="1" applyFill="1" applyAlignment="1" applyProtection="1"/>
    <xf numFmtId="0" fontId="0" fillId="0" borderId="0" xfId="0" applyAlignment="1" applyProtection="1"/>
    <xf numFmtId="0" fontId="5" fillId="6" borderId="0" xfId="0" applyFont="1" applyFill="1" applyAlignment="1" applyProtection="1"/>
    <xf numFmtId="0" fontId="5" fillId="3" borderId="0" xfId="0" applyFont="1" applyFill="1" applyAlignment="1" applyProtection="1"/>
    <xf numFmtId="0" fontId="3" fillId="2" borderId="0" xfId="0" applyFont="1" applyFill="1">
      <alignment vertical="top"/>
      <protection locked="0"/>
    </xf>
    <xf numFmtId="0" fontId="1" fillId="0" borderId="0" xfId="0" applyFont="1" applyAlignment="1" applyProtection="1"/>
    <xf numFmtId="4" fontId="3" fillId="0" borderId="0" xfId="0" applyNumberFormat="1" applyFont="1">
      <alignment vertical="top"/>
      <protection locked="0"/>
    </xf>
    <xf numFmtId="0" fontId="8" fillId="0" borderId="0" xfId="0" applyFont="1" applyAlignment="1" applyProtection="1">
      <alignment vertical="center"/>
    </xf>
    <xf numFmtId="0" fontId="9" fillId="0" borderId="0" xfId="0" applyFont="1" applyAlignment="1" applyProtection="1"/>
    <xf numFmtId="0" fontId="3" fillId="7" borderId="0" xfId="0" applyFont="1" applyFill="1">
      <alignment vertical="top"/>
      <protection locked="0"/>
    </xf>
    <xf numFmtId="2" fontId="0" fillId="0" borderId="0" xfId="0" applyNumberFormat="1" applyAlignment="1" applyProtection="1"/>
    <xf numFmtId="0" fontId="0" fillId="0" borderId="3" xfId="0" applyBorder="1" applyAlignment="1" applyProtection="1">
      <alignment horizontal="center"/>
    </xf>
    <xf numFmtId="0" fontId="8" fillId="0" borderId="0" xfId="0" applyFont="1" applyAlignment="1" applyProtection="1"/>
    <xf numFmtId="0" fontId="0" fillId="7" borderId="3" xfId="0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E56F0"/>
      <color rgb="FFDC84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4656B-33A0-4736-AC44-024C44692111}">
  <dimension ref="A1:BH163"/>
  <sheetViews>
    <sheetView tabSelected="1" topLeftCell="A29" zoomScale="70" zoomScaleNormal="70" workbookViewId="0">
      <selection activeCell="J48" sqref="J48:U75"/>
    </sheetView>
  </sheetViews>
  <sheetFormatPr defaultColWidth="9.33203125" defaultRowHeight="14.25"/>
  <cols>
    <col min="1" max="1" width="17" style="7" bestFit="1" customWidth="1"/>
    <col min="2" max="2" width="17.5" style="7" bestFit="1" customWidth="1"/>
    <col min="3" max="3" width="9.33203125" style="7"/>
    <col min="4" max="4" width="14.5" style="7" customWidth="1"/>
    <col min="5" max="5" width="15.6640625" style="7" customWidth="1"/>
    <col min="6" max="6" width="12.5" style="7" customWidth="1"/>
    <col min="7" max="15" width="9.33203125" style="7"/>
    <col min="16" max="16" width="9.1640625" style="7" customWidth="1"/>
    <col min="17" max="18" width="9.33203125" style="7"/>
    <col min="19" max="19" width="6.83203125" style="7" customWidth="1"/>
    <col min="20" max="20" width="10.33203125" style="7" customWidth="1"/>
    <col min="21" max="52" width="9.33203125" style="7"/>
    <col min="53" max="53" width="11.1640625" style="7" bestFit="1" customWidth="1"/>
    <col min="54" max="16384" width="9.33203125" style="7"/>
  </cols>
  <sheetData>
    <row r="1" spans="1:53" ht="15">
      <c r="A1" s="6">
        <v>45009</v>
      </c>
      <c r="B1" s="26"/>
      <c r="C1" s="27"/>
      <c r="D1" s="27"/>
      <c r="E1" s="27"/>
      <c r="F1" s="27"/>
      <c r="G1" s="27"/>
      <c r="H1" s="28"/>
      <c r="AU1" s="15" t="s">
        <v>0</v>
      </c>
    </row>
    <row r="2" spans="1:53" ht="15">
      <c r="AU2" s="7" t="s">
        <v>1</v>
      </c>
      <c r="AV2" s="2"/>
      <c r="AW2" s="9" t="s">
        <v>2</v>
      </c>
      <c r="AX2" s="9" t="s">
        <v>3</v>
      </c>
      <c r="AY2" s="9" t="s">
        <v>4</v>
      </c>
      <c r="AZ2" s="9" t="s">
        <v>5</v>
      </c>
      <c r="BA2" s="9" t="s">
        <v>6</v>
      </c>
    </row>
    <row r="3" spans="1:53" ht="15">
      <c r="A3" s="1" t="s">
        <v>7</v>
      </c>
      <c r="B3" s="2"/>
      <c r="C3" s="3"/>
      <c r="D3" s="3"/>
      <c r="E3" s="3"/>
      <c r="F3" s="3"/>
      <c r="G3" s="3"/>
      <c r="K3" s="15" t="s">
        <v>8</v>
      </c>
      <c r="S3" s="15" t="s">
        <v>9</v>
      </c>
      <c r="AU3" s="7">
        <f>AVERAGE(AU4:AU8)</f>
        <v>16.09264279952512</v>
      </c>
      <c r="AW3" s="7">
        <f>AVERAGE(AW4:AW8)</f>
        <v>33.517740525918519</v>
      </c>
      <c r="AX3" s="17">
        <f>AW3-AU3</f>
        <v>17.4250977263934</v>
      </c>
      <c r="AY3" s="17">
        <f>AX3-$AX$3</f>
        <v>0</v>
      </c>
      <c r="AZ3" s="13">
        <f>2^(-AY3)</f>
        <v>1</v>
      </c>
    </row>
    <row r="4" spans="1:53" ht="15">
      <c r="A4" s="8" t="s">
        <v>10</v>
      </c>
      <c r="B4" s="2"/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K4" s="7" t="s">
        <v>1</v>
      </c>
      <c r="L4" s="2"/>
      <c r="M4" s="9" t="s">
        <v>2</v>
      </c>
      <c r="N4" s="9" t="s">
        <v>3</v>
      </c>
      <c r="O4" s="9" t="s">
        <v>4</v>
      </c>
      <c r="P4" s="9" t="s">
        <v>5</v>
      </c>
      <c r="Q4" s="9" t="s">
        <v>6</v>
      </c>
      <c r="S4" s="7" t="s">
        <v>1</v>
      </c>
      <c r="T4" s="2"/>
      <c r="U4" s="9" t="s">
        <v>2</v>
      </c>
      <c r="V4" s="9" t="s">
        <v>3</v>
      </c>
      <c r="W4" s="9" t="s">
        <v>4</v>
      </c>
      <c r="X4" s="9" t="s">
        <v>5</v>
      </c>
      <c r="Y4" s="9" t="s">
        <v>6</v>
      </c>
      <c r="Z4" s="9" t="s">
        <v>11</v>
      </c>
      <c r="AB4" s="15" t="s">
        <v>12</v>
      </c>
      <c r="AU4" s="12">
        <v>14.5052822189437</v>
      </c>
      <c r="AV4" s="10" t="s">
        <v>13</v>
      </c>
      <c r="AW4" s="12">
        <v>31.274380943520001</v>
      </c>
      <c r="AX4" s="17">
        <f t="shared" ref="AX4:AX8" si="0">AW4-AU4</f>
        <v>16.769098724576303</v>
      </c>
      <c r="AY4" s="17">
        <f t="shared" ref="AY4:AY14" si="1">AX4-$AX$3</f>
        <v>-0.65599900181709714</v>
      </c>
      <c r="AZ4" s="13">
        <f t="shared" ref="AZ4:AZ8" si="2">2^(-AY4)</f>
        <v>1.5757066818862986</v>
      </c>
      <c r="BA4" s="7">
        <f>AVERAGE(AZ4:AZ8)</f>
        <v>1.0668822455579978</v>
      </c>
    </row>
    <row r="5" spans="1:53" ht="15">
      <c r="A5" s="4">
        <f>AVERAGE(A6:A9)</f>
        <v>27.627317610855123</v>
      </c>
      <c r="B5" s="5"/>
      <c r="C5" s="4">
        <f>AVERAGE(C6:C9)</f>
        <v>12.004404247970626</v>
      </c>
      <c r="D5" s="4">
        <f>C5-A5</f>
        <v>-15.622913362884496</v>
      </c>
      <c r="E5" s="4">
        <f>D5-(-15.62)</f>
        <v>-2.9133628844970616E-3</v>
      </c>
      <c r="F5" s="13">
        <f>2^(-E5)</f>
        <v>1.00202142960903</v>
      </c>
      <c r="G5" s="5"/>
      <c r="K5" s="7">
        <f>AVERAGE(K6:K8)</f>
        <v>15.905442236596466</v>
      </c>
      <c r="M5" s="7">
        <f>AVERAGE(M6:M8)</f>
        <v>27.872212482927566</v>
      </c>
      <c r="N5" s="17">
        <f>M5-K5</f>
        <v>11.9667702463311</v>
      </c>
      <c r="O5" s="17">
        <f>N5-$N$5</f>
        <v>0</v>
      </c>
      <c r="P5" s="5">
        <f>2^(-O5)</f>
        <v>1</v>
      </c>
      <c r="S5" s="7">
        <f>AVERAGE(S6:S14)</f>
        <v>15.032222222222222</v>
      </c>
      <c r="U5" s="7">
        <f>AVERAGE(U6:U14)</f>
        <v>29.756666666666668</v>
      </c>
      <c r="V5" s="17">
        <f>U5-S5</f>
        <v>14.724444444444446</v>
      </c>
      <c r="W5" s="17">
        <f>V5-$V$5</f>
        <v>0</v>
      </c>
      <c r="X5" s="13">
        <f>2^(-W5)</f>
        <v>1</v>
      </c>
      <c r="AB5" s="7" t="s">
        <v>1</v>
      </c>
      <c r="AC5" s="2"/>
      <c r="AD5" s="9" t="s">
        <v>2</v>
      </c>
      <c r="AE5" s="9" t="s">
        <v>3</v>
      </c>
      <c r="AF5" s="9" t="s">
        <v>4</v>
      </c>
      <c r="AG5" s="9" t="s">
        <v>5</v>
      </c>
      <c r="AH5" s="9" t="s">
        <v>6</v>
      </c>
      <c r="AK5" s="7" t="s">
        <v>14</v>
      </c>
      <c r="AU5" s="12">
        <v>18.183849351772398</v>
      </c>
      <c r="AV5" s="10" t="s">
        <v>15</v>
      </c>
      <c r="AW5" s="12">
        <v>36.015792917924301</v>
      </c>
      <c r="AX5" s="17">
        <f t="shared" si="0"/>
        <v>17.831943566151903</v>
      </c>
      <c r="AY5" s="17">
        <f t="shared" si="1"/>
        <v>0.4068458397585033</v>
      </c>
      <c r="AZ5" s="13">
        <f t="shared" si="2"/>
        <v>0.7542706321813647</v>
      </c>
    </row>
    <row r="6" spans="1:53" ht="15">
      <c r="A6" s="12">
        <v>27.8852175536719</v>
      </c>
      <c r="B6" s="10" t="s">
        <v>13</v>
      </c>
      <c r="C6" s="12">
        <v>12.2379426371504</v>
      </c>
      <c r="D6" s="4">
        <f t="shared" ref="D6:D14" si="3">C6-A6</f>
        <v>-15.6472749165215</v>
      </c>
      <c r="E6" s="4">
        <f t="shared" ref="E6:E14" si="4">D6-(-15.62)</f>
        <v>-2.7274916521500714E-2</v>
      </c>
      <c r="F6" s="13">
        <f t="shared" ref="F6:F14" si="5">2^(-E6)</f>
        <v>1.0190853725900684</v>
      </c>
      <c r="G6" s="2"/>
      <c r="K6" s="12">
        <v>14.5153255337262</v>
      </c>
      <c r="L6" s="24" t="s">
        <v>15</v>
      </c>
      <c r="M6" s="12">
        <v>26.282910747932899</v>
      </c>
      <c r="N6" s="17">
        <f t="shared" ref="N6:N11" si="6">M6-K6</f>
        <v>11.767585214206699</v>
      </c>
      <c r="O6" s="17">
        <f t="shared" ref="O6:O11" si="7">N6-$N$5</f>
        <v>-0.19918503212440086</v>
      </c>
      <c r="P6" s="5">
        <f t="shared" ref="P6:P11" si="8">2^(-O6)</f>
        <v>1.1480496469412429</v>
      </c>
      <c r="S6" s="18">
        <v>14.21</v>
      </c>
      <c r="T6" s="10" t="s">
        <v>13</v>
      </c>
      <c r="U6" s="18">
        <v>29.88</v>
      </c>
      <c r="V6" s="17">
        <f t="shared" ref="V6:V23" si="9">U6-S6</f>
        <v>15.669999999999998</v>
      </c>
      <c r="W6" s="17">
        <f t="shared" ref="W6:W23" si="10">V6-$V$5</f>
        <v>0.94555555555555237</v>
      </c>
      <c r="X6" s="13">
        <f t="shared" ref="X6:X14" si="11">2^(-W6)</f>
        <v>0.51922956730689707</v>
      </c>
      <c r="AB6" s="7">
        <f>AVERAGE(AB7:AB10)</f>
        <v>16.842500000000001</v>
      </c>
      <c r="AD6" s="7">
        <f>AVERAGE(AD7:AD10)</f>
        <v>29.115000000000002</v>
      </c>
      <c r="AE6" s="17">
        <f>AD6-AB6</f>
        <v>12.272500000000001</v>
      </c>
      <c r="AF6" s="17">
        <f>AE6-$AE$6</f>
        <v>0</v>
      </c>
      <c r="AG6" s="13">
        <f>2^(-AF6)</f>
        <v>1</v>
      </c>
      <c r="AK6" s="7" t="s">
        <v>1</v>
      </c>
      <c r="AL6" s="2"/>
      <c r="AM6" s="9" t="s">
        <v>2</v>
      </c>
      <c r="AN6" s="9" t="s">
        <v>3</v>
      </c>
      <c r="AO6" s="9" t="s">
        <v>4</v>
      </c>
      <c r="AP6" s="9" t="s">
        <v>5</v>
      </c>
      <c r="AQ6" s="9" t="s">
        <v>6</v>
      </c>
      <c r="AR6" s="9" t="s">
        <v>11</v>
      </c>
      <c r="AU6" s="12">
        <v>18.5396294444379</v>
      </c>
      <c r="AV6" s="10" t="s">
        <v>16</v>
      </c>
      <c r="AW6" s="12">
        <v>35.737322477509601</v>
      </c>
      <c r="AX6" s="17">
        <f t="shared" si="0"/>
        <v>17.197693033071701</v>
      </c>
      <c r="AY6" s="17">
        <f t="shared" si="1"/>
        <v>-0.22740469332169866</v>
      </c>
      <c r="AZ6" s="13">
        <f t="shared" si="2"/>
        <v>1.1707269984310715</v>
      </c>
    </row>
    <row r="7" spans="1:53">
      <c r="A7" s="12">
        <v>27.704977633091101</v>
      </c>
      <c r="B7" s="10" t="s">
        <v>15</v>
      </c>
      <c r="C7" s="12">
        <v>12.215182148610401</v>
      </c>
      <c r="D7" s="4">
        <f t="shared" si="3"/>
        <v>-15.4897954844807</v>
      </c>
      <c r="E7" s="4">
        <f t="shared" si="4"/>
        <v>0.13020451551929924</v>
      </c>
      <c r="F7" s="13">
        <f t="shared" si="5"/>
        <v>0.91370191525351885</v>
      </c>
      <c r="G7" s="2"/>
      <c r="K7" s="23">
        <v>16.916788769840299</v>
      </c>
      <c r="L7" s="25" t="s">
        <v>17</v>
      </c>
      <c r="M7" s="23">
        <v>28.247423597506899</v>
      </c>
      <c r="N7" s="17">
        <f t="shared" si="6"/>
        <v>11.3306348276666</v>
      </c>
      <c r="O7" s="17">
        <f t="shared" si="7"/>
        <v>-0.63613541866449985</v>
      </c>
      <c r="P7" s="2">
        <f t="shared" si="8"/>
        <v>1.554160412090599</v>
      </c>
      <c r="S7" s="18">
        <v>15.22</v>
      </c>
      <c r="T7" s="10" t="s">
        <v>15</v>
      </c>
      <c r="U7" s="18">
        <v>29.7</v>
      </c>
      <c r="V7" s="17">
        <f t="shared" si="9"/>
        <v>14.479999999999999</v>
      </c>
      <c r="W7" s="17">
        <f t="shared" si="10"/>
        <v>-0.24444444444444713</v>
      </c>
      <c r="X7" s="13">
        <f t="shared" si="11"/>
        <v>1.184636501179539</v>
      </c>
      <c r="AB7" s="12">
        <v>16.57</v>
      </c>
      <c r="AC7" s="10" t="s">
        <v>13</v>
      </c>
      <c r="AD7" s="12">
        <v>28.4</v>
      </c>
      <c r="AE7" s="17">
        <f t="shared" ref="AE7:AE19" si="12">AD7-AB7</f>
        <v>11.829999999999998</v>
      </c>
      <c r="AF7" s="17">
        <f t="shared" ref="AF7:AF19" si="13">AE7-$AE$6</f>
        <v>-0.44250000000000256</v>
      </c>
      <c r="AG7" s="13">
        <f t="shared" ref="AG7:AG19" si="14">2^(-AF7)</f>
        <v>1.3589571816134591</v>
      </c>
      <c r="AK7" s="7">
        <f>AVERAGE(AK8:AK9)</f>
        <v>19.105471596341015</v>
      </c>
      <c r="AM7" s="7">
        <f>AVERAGE(AM8:AM9)</f>
        <v>34.182447382331603</v>
      </c>
      <c r="AN7" s="17">
        <f>AM7-AK7</f>
        <v>15.076975785990587</v>
      </c>
      <c r="AO7" s="17">
        <f>AN7-$AN$7</f>
        <v>0</v>
      </c>
      <c r="AP7" s="13">
        <f>2^(-AO7)</f>
        <v>1</v>
      </c>
      <c r="AU7" s="12">
        <v>14.5153255337262</v>
      </c>
      <c r="AV7" s="10" t="s">
        <v>17</v>
      </c>
      <c r="AW7" s="12">
        <v>31.600102379886501</v>
      </c>
      <c r="AX7" s="17">
        <f t="shared" si="0"/>
        <v>17.084776846160302</v>
      </c>
      <c r="AY7" s="17">
        <f t="shared" si="1"/>
        <v>-0.34032088023309726</v>
      </c>
      <c r="AZ7" s="13">
        <f t="shared" si="2"/>
        <v>1.2660381513547792</v>
      </c>
    </row>
    <row r="8" spans="1:53">
      <c r="A8" s="12">
        <v>27.132953287216001</v>
      </c>
      <c r="B8" s="10" t="s">
        <v>16</v>
      </c>
      <c r="C8" s="12">
        <v>11.4124193647851</v>
      </c>
      <c r="D8" s="4">
        <f t="shared" si="3"/>
        <v>-15.720533922430901</v>
      </c>
      <c r="E8" s="4">
        <f t="shared" si="4"/>
        <v>-0.10053392243090187</v>
      </c>
      <c r="F8" s="13">
        <f t="shared" si="5"/>
        <v>1.0721701851833525</v>
      </c>
      <c r="G8" s="2"/>
      <c r="K8" s="12">
        <v>16.284212406222899</v>
      </c>
      <c r="L8" s="24" t="s">
        <v>18</v>
      </c>
      <c r="M8" s="12">
        <v>29.0863031033429</v>
      </c>
      <c r="N8" s="17">
        <f t="shared" si="6"/>
        <v>12.802090697120001</v>
      </c>
      <c r="O8" s="17">
        <f t="shared" si="7"/>
        <v>0.83532045078890071</v>
      </c>
      <c r="P8" s="5">
        <f t="shared" si="8"/>
        <v>0.56045853638356391</v>
      </c>
      <c r="Q8" s="7">
        <f>AVERAGE(P6:P8)</f>
        <v>1.0875561984718018</v>
      </c>
      <c r="S8" s="18">
        <v>14.98</v>
      </c>
      <c r="T8" s="10" t="s">
        <v>16</v>
      </c>
      <c r="U8" s="18">
        <v>29.59</v>
      </c>
      <c r="V8" s="17">
        <f t="shared" si="9"/>
        <v>14.61</v>
      </c>
      <c r="W8" s="17">
        <f t="shared" si="10"/>
        <v>-0.11444444444444635</v>
      </c>
      <c r="X8" s="13">
        <f t="shared" si="11"/>
        <v>1.0825580918675803</v>
      </c>
      <c r="AB8" s="12">
        <v>16.579999999999998</v>
      </c>
      <c r="AC8" s="10" t="s">
        <v>15</v>
      </c>
      <c r="AD8" s="12">
        <v>29.02</v>
      </c>
      <c r="AE8" s="17">
        <f t="shared" si="12"/>
        <v>12.440000000000001</v>
      </c>
      <c r="AF8" s="17">
        <f t="shared" si="13"/>
        <v>0.16750000000000043</v>
      </c>
      <c r="AG8" s="13">
        <f t="shared" si="14"/>
        <v>0.89038426345611255</v>
      </c>
      <c r="AK8" s="12">
        <v>18.505933913421966</v>
      </c>
      <c r="AL8" s="10" t="s">
        <v>13</v>
      </c>
      <c r="AM8" s="12">
        <v>33.714294450515133</v>
      </c>
      <c r="AN8" s="17">
        <f t="shared" ref="AN8:AN16" si="15">AM8-AK8</f>
        <v>15.208360537093167</v>
      </c>
      <c r="AO8" s="17">
        <f t="shared" ref="AO8:AO16" si="16">AN8-$AN$7</f>
        <v>0.13138475110257986</v>
      </c>
      <c r="AP8" s="13">
        <f t="shared" ref="AP8:AP9" si="17">2^(-AO8)</f>
        <v>0.91295474242610486</v>
      </c>
      <c r="AQ8" s="7">
        <f>AVERAGE(AP8:AP9)</f>
        <v>1.004149645384379</v>
      </c>
      <c r="AU8" s="12">
        <v>14.7191274487454</v>
      </c>
      <c r="AV8" s="10" t="s">
        <v>18</v>
      </c>
      <c r="AW8" s="12">
        <v>32.9611039107522</v>
      </c>
      <c r="AX8" s="17">
        <f t="shared" si="0"/>
        <v>18.2419764620068</v>
      </c>
      <c r="AY8" s="17">
        <f t="shared" si="1"/>
        <v>0.81687873561340041</v>
      </c>
      <c r="AZ8" s="13">
        <f t="shared" si="2"/>
        <v>0.56766876393647425</v>
      </c>
    </row>
    <row r="9" spans="1:53" ht="15">
      <c r="A9" s="12">
        <v>27.786121969441499</v>
      </c>
      <c r="B9" s="10" t="s">
        <v>17</v>
      </c>
      <c r="C9" s="12">
        <v>12.152072841336601</v>
      </c>
      <c r="D9" s="4">
        <f t="shared" si="3"/>
        <v>-15.634049128104898</v>
      </c>
      <c r="E9" s="4">
        <f t="shared" si="4"/>
        <v>-1.4049128104899111E-2</v>
      </c>
      <c r="F9" s="13">
        <f t="shared" si="5"/>
        <v>1.0097856832505561</v>
      </c>
      <c r="G9" s="2">
        <f>AVERAGE(F6:F9)</f>
        <v>1.0036857890693738</v>
      </c>
      <c r="K9" s="12">
        <v>16.3845269536268</v>
      </c>
      <c r="L9" s="11" t="s">
        <v>19</v>
      </c>
      <c r="M9" s="12">
        <v>28.052696306401501</v>
      </c>
      <c r="N9" s="17">
        <f t="shared" si="6"/>
        <v>11.668169352774701</v>
      </c>
      <c r="O9" s="17">
        <f t="shared" si="7"/>
        <v>-0.29860089355639907</v>
      </c>
      <c r="P9" s="5">
        <f t="shared" si="8"/>
        <v>1.2299510446335407</v>
      </c>
      <c r="S9" s="18">
        <v>15.58</v>
      </c>
      <c r="T9" s="10" t="s">
        <v>17</v>
      </c>
      <c r="U9" s="18">
        <v>30.21</v>
      </c>
      <c r="V9" s="17">
        <f t="shared" si="9"/>
        <v>14.63</v>
      </c>
      <c r="W9" s="17">
        <f t="shared" si="10"/>
        <v>-9.4444444444444997E-2</v>
      </c>
      <c r="X9" s="13">
        <f t="shared" si="11"/>
        <v>1.0676541947137332</v>
      </c>
      <c r="AB9" s="12">
        <v>17.170000000000002</v>
      </c>
      <c r="AC9" s="10" t="s">
        <v>16</v>
      </c>
      <c r="AD9" s="12">
        <v>30</v>
      </c>
      <c r="AE9" s="17">
        <f t="shared" si="12"/>
        <v>12.829999999999998</v>
      </c>
      <c r="AF9" s="17">
        <f t="shared" si="13"/>
        <v>0.55749999999999744</v>
      </c>
      <c r="AG9" s="13">
        <f t="shared" si="14"/>
        <v>0.67947859080672968</v>
      </c>
      <c r="AK9" s="12">
        <v>19.705009279260064</v>
      </c>
      <c r="AL9" s="10" t="s">
        <v>15</v>
      </c>
      <c r="AM9" s="12">
        <v>34.650600314148065</v>
      </c>
      <c r="AN9" s="17">
        <f t="shared" si="15"/>
        <v>14.945591034888</v>
      </c>
      <c r="AO9" s="17">
        <f t="shared" si="16"/>
        <v>-0.13138475110258696</v>
      </c>
      <c r="AP9" s="13">
        <f t="shared" si="17"/>
        <v>1.0953445483426532</v>
      </c>
      <c r="AU9" s="12">
        <v>16.335632398180898</v>
      </c>
      <c r="AV9" s="11" t="s">
        <v>20</v>
      </c>
      <c r="AW9" s="12">
        <v>35.715880110272501</v>
      </c>
      <c r="AX9" s="17">
        <f t="shared" ref="AX9:AX14" si="18">AW9-AU9</f>
        <v>19.380247712091602</v>
      </c>
      <c r="AY9" s="17">
        <f t="shared" si="1"/>
        <v>1.9551499856982026</v>
      </c>
      <c r="AZ9" s="13">
        <f t="shared" ref="AZ9:AZ14" si="19">2^(-AY9)</f>
        <v>0.25789398221518472</v>
      </c>
      <c r="BA9" s="7">
        <f>AVERAGE(AZ9:AZ14)</f>
        <v>0.70703702246283073</v>
      </c>
    </row>
    <row r="10" spans="1:53" ht="15">
      <c r="A10" s="12">
        <v>28.516102822084299</v>
      </c>
      <c r="B10" s="11" t="s">
        <v>20</v>
      </c>
      <c r="C10" s="12">
        <v>12.109362510277199</v>
      </c>
      <c r="D10" s="4">
        <f>C10-A10</f>
        <v>-16.406740311807098</v>
      </c>
      <c r="E10" s="4">
        <f t="shared" si="4"/>
        <v>-0.78674031180709925</v>
      </c>
      <c r="F10" s="14">
        <f t="shared" si="5"/>
        <v>1.7251721264627349</v>
      </c>
      <c r="G10" s="2"/>
      <c r="K10" s="12">
        <v>16.299587954528398</v>
      </c>
      <c r="L10" s="11" t="s">
        <v>21</v>
      </c>
      <c r="M10" s="12">
        <v>28.170490575077899</v>
      </c>
      <c r="N10" s="17">
        <f t="shared" si="6"/>
        <v>11.870902620549501</v>
      </c>
      <c r="O10" s="17">
        <f t="shared" si="7"/>
        <v>-9.5867625781599131E-2</v>
      </c>
      <c r="P10" s="5">
        <f t="shared" si="8"/>
        <v>1.0687079276126357</v>
      </c>
      <c r="S10" s="18">
        <v>13.93</v>
      </c>
      <c r="T10" s="10" t="s">
        <v>18</v>
      </c>
      <c r="U10" s="18">
        <v>29.3</v>
      </c>
      <c r="V10" s="17">
        <f t="shared" si="9"/>
        <v>15.370000000000001</v>
      </c>
      <c r="W10" s="17">
        <f t="shared" si="10"/>
        <v>0.64555555555555522</v>
      </c>
      <c r="X10" s="13">
        <f t="shared" si="11"/>
        <v>0.63924658103338328</v>
      </c>
      <c r="AB10" s="12">
        <v>17.05</v>
      </c>
      <c r="AC10" s="10" t="s">
        <v>17</v>
      </c>
      <c r="AD10" s="12">
        <v>29.04</v>
      </c>
      <c r="AE10" s="17">
        <f t="shared" si="12"/>
        <v>11.989999999999998</v>
      </c>
      <c r="AF10" s="17">
        <f t="shared" si="13"/>
        <v>-0.28250000000000242</v>
      </c>
      <c r="AG10" s="13">
        <f t="shared" si="14"/>
        <v>1.2163007478616636</v>
      </c>
      <c r="AH10" s="7">
        <f>AVERAGE(AG7:AG10)</f>
        <v>1.0362801959344914</v>
      </c>
      <c r="AK10" s="12">
        <v>19.522141220612568</v>
      </c>
      <c r="AL10" s="11" t="s">
        <v>20</v>
      </c>
      <c r="AM10" s="12">
        <v>33.099962198876568</v>
      </c>
      <c r="AN10" s="17">
        <f t="shared" si="15"/>
        <v>13.577820978264</v>
      </c>
      <c r="AO10" s="17">
        <f t="shared" si="16"/>
        <v>-1.4991548077265868</v>
      </c>
      <c r="AP10" s="14">
        <f t="shared" ref="AP10:AP16" si="20">2^(-AO10)</f>
        <v>2.8267705968082995</v>
      </c>
      <c r="AU10" s="12">
        <v>16.3845269536268</v>
      </c>
      <c r="AV10" s="11" t="s">
        <v>19</v>
      </c>
      <c r="AW10" s="12">
        <v>34.3141038497211</v>
      </c>
      <c r="AX10" s="17">
        <f t="shared" si="18"/>
        <v>17.9295768960943</v>
      </c>
      <c r="AY10" s="17">
        <f t="shared" si="1"/>
        <v>0.50447916970090034</v>
      </c>
      <c r="AZ10" s="13">
        <f t="shared" si="19"/>
        <v>0.704914814385461</v>
      </c>
    </row>
    <row r="11" spans="1:53" ht="15">
      <c r="A11" s="12">
        <v>29.007196212127901</v>
      </c>
      <c r="B11" s="11" t="s">
        <v>19</v>
      </c>
      <c r="C11" s="12">
        <v>13.125489466701399</v>
      </c>
      <c r="D11" s="4">
        <f t="shared" si="3"/>
        <v>-15.881706745426502</v>
      </c>
      <c r="E11" s="4">
        <f t="shared" si="4"/>
        <v>-0.26170674542650296</v>
      </c>
      <c r="F11" s="14">
        <f t="shared" si="5"/>
        <v>1.1988961910940714</v>
      </c>
      <c r="G11" s="2"/>
      <c r="K11" s="12">
        <v>16.324662669887601</v>
      </c>
      <c r="L11" s="11" t="s">
        <v>22</v>
      </c>
      <c r="M11" s="12">
        <v>27.509089832243198</v>
      </c>
      <c r="N11" s="17">
        <f t="shared" si="6"/>
        <v>11.184427162355597</v>
      </c>
      <c r="O11" s="17">
        <f t="shared" si="7"/>
        <v>-0.78234308397550301</v>
      </c>
      <c r="P11" s="5">
        <f t="shared" si="8"/>
        <v>1.7199219345196979</v>
      </c>
      <c r="Q11" s="7">
        <f>AVERAGE(P9:P11)</f>
        <v>1.3395269689219582</v>
      </c>
      <c r="S11" s="18">
        <v>15.26</v>
      </c>
      <c r="T11" s="10" t="s">
        <v>23</v>
      </c>
      <c r="U11" s="18">
        <v>29.6</v>
      </c>
      <c r="V11" s="17">
        <f t="shared" si="9"/>
        <v>14.340000000000002</v>
      </c>
      <c r="W11" s="17">
        <f t="shared" si="10"/>
        <v>-0.38444444444444414</v>
      </c>
      <c r="X11" s="13">
        <f t="shared" si="11"/>
        <v>1.3053570211038998</v>
      </c>
      <c r="AB11" s="12">
        <v>16.87</v>
      </c>
      <c r="AC11" s="11" t="s">
        <v>19</v>
      </c>
      <c r="AD11" s="12">
        <v>29.16</v>
      </c>
      <c r="AE11" s="17">
        <f t="shared" si="12"/>
        <v>12.29</v>
      </c>
      <c r="AF11" s="17">
        <f t="shared" si="13"/>
        <v>1.7499999999998295E-2</v>
      </c>
      <c r="AG11" s="14">
        <f t="shared" si="14"/>
        <v>0.98794319714051737</v>
      </c>
      <c r="AK11" s="12">
        <v>20.155556603174869</v>
      </c>
      <c r="AL11" s="11" t="s">
        <v>19</v>
      </c>
      <c r="AM11" s="12">
        <v>33.45135947706887</v>
      </c>
      <c r="AN11" s="17">
        <f t="shared" si="15"/>
        <v>13.295802873894001</v>
      </c>
      <c r="AO11" s="17">
        <f t="shared" si="16"/>
        <v>-1.7811729120965865</v>
      </c>
      <c r="AP11" s="14">
        <f t="shared" si="20"/>
        <v>3.4370549382781368</v>
      </c>
      <c r="AU11" s="12">
        <v>16.299587954528398</v>
      </c>
      <c r="AV11" s="11" t="s">
        <v>21</v>
      </c>
      <c r="AW11" s="12">
        <v>34.7963569834385</v>
      </c>
      <c r="AX11" s="17">
        <f t="shared" si="18"/>
        <v>18.496769028910101</v>
      </c>
      <c r="AY11" s="17">
        <f t="shared" si="1"/>
        <v>1.0716713025167017</v>
      </c>
      <c r="AZ11" s="13">
        <f t="shared" si="19"/>
        <v>0.47576752266114647</v>
      </c>
    </row>
    <row r="12" spans="1:53" ht="15">
      <c r="A12" s="12">
        <v>28.525971405265199</v>
      </c>
      <c r="B12" s="11" t="s">
        <v>21</v>
      </c>
      <c r="C12" s="12">
        <v>13.2686970092974</v>
      </c>
      <c r="D12" s="4">
        <f t="shared" si="3"/>
        <v>-15.2572743959678</v>
      </c>
      <c r="E12" s="4">
        <f t="shared" si="4"/>
        <v>0.36272560403219956</v>
      </c>
      <c r="F12" s="14">
        <f t="shared" si="5"/>
        <v>0.77769393670846387</v>
      </c>
      <c r="G12" s="2"/>
      <c r="S12" s="18">
        <v>15.03</v>
      </c>
      <c r="T12" s="10" t="s">
        <v>24</v>
      </c>
      <c r="U12" s="18">
        <v>29.49</v>
      </c>
      <c r="V12" s="17">
        <f t="shared" si="9"/>
        <v>14.459999999999999</v>
      </c>
      <c r="W12" s="17">
        <f t="shared" si="10"/>
        <v>-0.2644444444444467</v>
      </c>
      <c r="X12" s="13">
        <f t="shared" si="11"/>
        <v>1.2011734104762852</v>
      </c>
      <c r="AB12" s="12">
        <v>16.399999999999999</v>
      </c>
      <c r="AC12" s="11" t="s">
        <v>21</v>
      </c>
      <c r="AD12" s="12">
        <v>29.34</v>
      </c>
      <c r="AE12" s="17">
        <f t="shared" si="12"/>
        <v>12.940000000000001</v>
      </c>
      <c r="AF12" s="17">
        <f t="shared" si="13"/>
        <v>0.66750000000000043</v>
      </c>
      <c r="AG12" s="14">
        <f t="shared" si="14"/>
        <v>0.62959675055160669</v>
      </c>
      <c r="AK12" s="12">
        <v>19.612822587222468</v>
      </c>
      <c r="AL12" s="11" t="s">
        <v>21</v>
      </c>
      <c r="AM12" s="12">
        <v>33.684228159147629</v>
      </c>
      <c r="AN12" s="17">
        <f t="shared" si="15"/>
        <v>14.071405571925162</v>
      </c>
      <c r="AO12" s="17">
        <f t="shared" si="16"/>
        <v>-1.0055702140654255</v>
      </c>
      <c r="AP12" s="14">
        <f t="shared" si="20"/>
        <v>2.0077368827055242</v>
      </c>
      <c r="AU12" s="12">
        <v>16.324662669887601</v>
      </c>
      <c r="AV12" s="11" t="s">
        <v>22</v>
      </c>
      <c r="AW12" s="12">
        <v>35.429826359853003</v>
      </c>
      <c r="AX12" s="17">
        <f t="shared" si="18"/>
        <v>19.105163689965401</v>
      </c>
      <c r="AY12" s="17">
        <f t="shared" si="1"/>
        <v>1.6800659635720017</v>
      </c>
      <c r="AZ12" s="13">
        <f t="shared" si="19"/>
        <v>0.31206836836447843</v>
      </c>
    </row>
    <row r="13" spans="1:53" ht="15">
      <c r="A13" s="12">
        <v>28.427289282676501</v>
      </c>
      <c r="B13" s="11" t="s">
        <v>22</v>
      </c>
      <c r="C13" s="12">
        <v>13.076834795197</v>
      </c>
      <c r="D13" s="4">
        <f t="shared" si="3"/>
        <v>-15.350454487479501</v>
      </c>
      <c r="E13" s="4">
        <f t="shared" si="4"/>
        <v>0.26954551252049797</v>
      </c>
      <c r="F13" s="14">
        <f t="shared" si="5"/>
        <v>0.82958084478257543</v>
      </c>
      <c r="G13" s="2">
        <f>AVERAGE(F10:F14)</f>
        <v>1.069531234447648</v>
      </c>
      <c r="K13" s="15" t="s">
        <v>25</v>
      </c>
      <c r="S13" s="18">
        <v>15.69</v>
      </c>
      <c r="T13" s="10" t="s">
        <v>26</v>
      </c>
      <c r="U13" s="18">
        <v>30.3</v>
      </c>
      <c r="V13" s="17">
        <f t="shared" si="9"/>
        <v>14.610000000000001</v>
      </c>
      <c r="W13" s="17">
        <f t="shared" si="10"/>
        <v>-0.11444444444444457</v>
      </c>
      <c r="X13" s="13">
        <f t="shared" si="11"/>
        <v>1.082558091867579</v>
      </c>
      <c r="Y13" s="7">
        <f>AVERAGE(X6:X14)</f>
        <v>1.0420837467859141</v>
      </c>
      <c r="AB13" s="12">
        <v>17.190000000000001</v>
      </c>
      <c r="AC13" s="11" t="s">
        <v>22</v>
      </c>
      <c r="AD13" s="12">
        <v>30.06</v>
      </c>
      <c r="AE13" s="17">
        <f t="shared" si="12"/>
        <v>12.869999999999997</v>
      </c>
      <c r="AF13" s="17">
        <f t="shared" si="13"/>
        <v>0.59749999999999659</v>
      </c>
      <c r="AG13" s="14">
        <f t="shared" si="14"/>
        <v>0.66089821300889384</v>
      </c>
      <c r="AK13" s="12">
        <v>21.5547087986054</v>
      </c>
      <c r="AL13" s="11" t="s">
        <v>22</v>
      </c>
      <c r="AM13" s="12">
        <v>35.033501040601401</v>
      </c>
      <c r="AN13" s="17">
        <f t="shared" si="15"/>
        <v>13.478792241996</v>
      </c>
      <c r="AO13" s="17">
        <f t="shared" si="16"/>
        <v>-1.5981835439945868</v>
      </c>
      <c r="AP13" s="14">
        <f t="shared" si="20"/>
        <v>3.0276187441847711</v>
      </c>
      <c r="AU13" s="12">
        <v>16.344033095386202</v>
      </c>
      <c r="AV13" s="11" t="s">
        <v>27</v>
      </c>
      <c r="AW13" s="12">
        <v>33.452921131181498</v>
      </c>
      <c r="AX13" s="17">
        <f t="shared" si="18"/>
        <v>17.108888035795296</v>
      </c>
      <c r="AY13" s="17">
        <f t="shared" si="1"/>
        <v>-0.31620969059810378</v>
      </c>
      <c r="AZ13" s="13">
        <f t="shared" si="19"/>
        <v>1.2450551865790658</v>
      </c>
    </row>
    <row r="14" spans="1:53" ht="15">
      <c r="A14" s="12">
        <v>28.4320603842</v>
      </c>
      <c r="B14" s="11" t="s">
        <v>27</v>
      </c>
      <c r="C14" s="12">
        <v>13.1048659169447</v>
      </c>
      <c r="D14" s="4">
        <f t="shared" si="3"/>
        <v>-15.3271944672553</v>
      </c>
      <c r="E14" s="4">
        <f t="shared" si="4"/>
        <v>0.29280553274469945</v>
      </c>
      <c r="F14" s="14">
        <f t="shared" si="5"/>
        <v>0.81631307319039503</v>
      </c>
      <c r="G14" s="2"/>
      <c r="K14" s="7" t="s">
        <v>1</v>
      </c>
      <c r="L14" s="2"/>
      <c r="M14" s="9" t="s">
        <v>2</v>
      </c>
      <c r="N14" s="9" t="s">
        <v>3</v>
      </c>
      <c r="O14" s="9" t="s">
        <v>4</v>
      </c>
      <c r="P14" s="9" t="s">
        <v>5</v>
      </c>
      <c r="S14" s="18">
        <v>15.39</v>
      </c>
      <c r="T14" s="10" t="s">
        <v>28</v>
      </c>
      <c r="U14" s="18">
        <v>29.74</v>
      </c>
      <c r="V14" s="17">
        <f t="shared" si="9"/>
        <v>14.349999999999998</v>
      </c>
      <c r="W14" s="17">
        <f t="shared" si="10"/>
        <v>-0.37444444444444791</v>
      </c>
      <c r="X14" s="13">
        <f t="shared" si="11"/>
        <v>1.2963402615243307</v>
      </c>
      <c r="AB14" s="12">
        <v>16.649999999999999</v>
      </c>
      <c r="AC14" s="11" t="s">
        <v>27</v>
      </c>
      <c r="AD14" s="12">
        <v>29.36</v>
      </c>
      <c r="AE14" s="17">
        <f t="shared" si="12"/>
        <v>12.71</v>
      </c>
      <c r="AF14" s="17">
        <f t="shared" si="13"/>
        <v>0.4375</v>
      </c>
      <c r="AG14" s="14">
        <f t="shared" si="14"/>
        <v>0.73841307296974967</v>
      </c>
      <c r="AK14" s="12">
        <v>20.019389682594603</v>
      </c>
      <c r="AL14" s="11" t="s">
        <v>27</v>
      </c>
      <c r="AM14" s="12">
        <v>34.123704848937997</v>
      </c>
      <c r="AN14" s="17">
        <f t="shared" si="15"/>
        <v>14.104315166343394</v>
      </c>
      <c r="AO14" s="17">
        <f t="shared" si="16"/>
        <v>-0.97266061964719341</v>
      </c>
      <c r="AP14" s="14">
        <f t="shared" si="20"/>
        <v>1.9624564241048836</v>
      </c>
      <c r="AU14" s="12">
        <v>16.058560980029199</v>
      </c>
      <c r="AV14" s="11" t="s">
        <v>29</v>
      </c>
      <c r="AW14" s="12">
        <v>33.165750059510103</v>
      </c>
      <c r="AX14" s="17">
        <f t="shared" si="18"/>
        <v>17.107189079480904</v>
      </c>
      <c r="AY14" s="17">
        <f t="shared" si="1"/>
        <v>-0.3179086469124961</v>
      </c>
      <c r="AZ14" s="13">
        <f t="shared" si="19"/>
        <v>1.2465222605716473</v>
      </c>
    </row>
    <row r="15" spans="1:53" ht="15">
      <c r="K15" s="7">
        <f>AVERAGE(K16:K20)</f>
        <v>16.405659791020621</v>
      </c>
      <c r="M15" s="7">
        <f>AVERAGE(M16:M20)</f>
        <v>30.992426509818578</v>
      </c>
      <c r="N15" s="17">
        <f>M15-K15</f>
        <v>14.586766718797957</v>
      </c>
      <c r="O15" s="17">
        <f t="shared" ref="O15:O27" si="21">N15-$N$15</f>
        <v>0</v>
      </c>
      <c r="P15" s="13">
        <f>2^(-O15)</f>
        <v>1</v>
      </c>
      <c r="S15" s="19">
        <v>16.600000000000001</v>
      </c>
      <c r="T15" s="11" t="s">
        <v>20</v>
      </c>
      <c r="U15" s="12">
        <v>30.05</v>
      </c>
      <c r="V15" s="17">
        <f t="shared" si="9"/>
        <v>13.45</v>
      </c>
      <c r="W15" s="17">
        <f t="shared" si="10"/>
        <v>-1.2744444444444465</v>
      </c>
      <c r="X15" s="14">
        <f t="shared" ref="X15:X23" si="22">2^(-W15)</f>
        <v>2.4190564645193047</v>
      </c>
      <c r="AB15" s="12">
        <v>17.86</v>
      </c>
      <c r="AC15" s="11" t="s">
        <v>29</v>
      </c>
      <c r="AD15" s="12">
        <v>30.32</v>
      </c>
      <c r="AE15" s="17">
        <f t="shared" si="12"/>
        <v>12.46</v>
      </c>
      <c r="AF15" s="17">
        <f t="shared" si="13"/>
        <v>0.1875</v>
      </c>
      <c r="AG15" s="14">
        <f t="shared" si="14"/>
        <v>0.87812608018664984</v>
      </c>
      <c r="AH15" s="7">
        <f>AVERAGE(AG11:AG19)</f>
        <v>0.7906955504268105</v>
      </c>
      <c r="AK15" s="12">
        <v>18.966886405018201</v>
      </c>
      <c r="AL15" s="11" t="s">
        <v>30</v>
      </c>
      <c r="AM15" s="12">
        <v>33.321971088852202</v>
      </c>
      <c r="AN15" s="17">
        <f t="shared" si="15"/>
        <v>14.355084683834001</v>
      </c>
      <c r="AO15" s="17">
        <f t="shared" si="16"/>
        <v>-0.72189110215658658</v>
      </c>
      <c r="AP15" s="14">
        <f t="shared" si="20"/>
        <v>1.6493425964590451</v>
      </c>
    </row>
    <row r="16" spans="1:53" ht="15">
      <c r="K16" s="12">
        <v>14.5052822189437</v>
      </c>
      <c r="L16" s="10" t="s">
        <v>13</v>
      </c>
      <c r="M16" s="12">
        <v>28.550358923132901</v>
      </c>
      <c r="N16" s="17">
        <f t="shared" ref="N16:N27" si="23">M16-K16</f>
        <v>14.045076704189201</v>
      </c>
      <c r="O16" s="17">
        <f t="shared" si="21"/>
        <v>-0.54169001460875599</v>
      </c>
      <c r="P16" s="13">
        <f t="shared" ref="P16:P27" si="24">2^(-O16)</f>
        <v>1.4556767406837718</v>
      </c>
      <c r="Q16" s="9" t="s">
        <v>6</v>
      </c>
      <c r="S16" s="19">
        <v>16.55</v>
      </c>
      <c r="T16" s="11" t="s">
        <v>19</v>
      </c>
      <c r="U16" s="12">
        <v>30.01</v>
      </c>
      <c r="V16" s="17">
        <f t="shared" si="9"/>
        <v>13.46</v>
      </c>
      <c r="W16" s="17">
        <f t="shared" si="10"/>
        <v>-1.2644444444444449</v>
      </c>
      <c r="X16" s="14">
        <f t="shared" si="22"/>
        <v>2.4023468209525674</v>
      </c>
      <c r="AB16" s="12">
        <v>19.54</v>
      </c>
      <c r="AC16" s="11" t="s">
        <v>30</v>
      </c>
      <c r="AD16" s="12">
        <v>32.229999999999997</v>
      </c>
      <c r="AE16" s="17">
        <f t="shared" si="12"/>
        <v>12.689999999999998</v>
      </c>
      <c r="AF16" s="17">
        <f t="shared" si="13"/>
        <v>0.41749999999999687</v>
      </c>
      <c r="AG16" s="14">
        <f t="shared" si="14"/>
        <v>0.74872093533856587</v>
      </c>
      <c r="AK16" s="12">
        <v>20.349448510103631</v>
      </c>
      <c r="AL16" s="11" t="s">
        <v>31</v>
      </c>
      <c r="AM16" s="12">
        <v>34.640871369180331</v>
      </c>
      <c r="AN16" s="17">
        <f t="shared" si="15"/>
        <v>14.2914228590767</v>
      </c>
      <c r="AO16" s="17">
        <f t="shared" si="16"/>
        <v>-0.78555292691388701</v>
      </c>
      <c r="AP16" s="14">
        <f t="shared" si="20"/>
        <v>1.7237528378905624</v>
      </c>
      <c r="AQ16" s="7">
        <f>AVERAGE(AP10:AP16)</f>
        <v>2.3763904314901749</v>
      </c>
      <c r="AU16" s="15" t="s">
        <v>32</v>
      </c>
    </row>
    <row r="17" spans="1:53" ht="15">
      <c r="A17" s="15" t="s">
        <v>33</v>
      </c>
      <c r="K17" s="12">
        <v>18.183849351772398</v>
      </c>
      <c r="L17" s="10" t="s">
        <v>15</v>
      </c>
      <c r="M17" s="12">
        <v>32.767527715762803</v>
      </c>
      <c r="N17" s="17">
        <f t="shared" si="23"/>
        <v>14.583678363990405</v>
      </c>
      <c r="O17" s="17">
        <f t="shared" si="21"/>
        <v>-3.0883548075522071E-3</v>
      </c>
      <c r="P17" s="13">
        <f t="shared" si="24"/>
        <v>1.0021429773281663</v>
      </c>
      <c r="S17" s="19">
        <v>16.16</v>
      </c>
      <c r="T17" s="11" t="s">
        <v>21</v>
      </c>
      <c r="U17" s="12">
        <v>30.2</v>
      </c>
      <c r="V17" s="17">
        <f t="shared" si="9"/>
        <v>14.04</v>
      </c>
      <c r="W17" s="17">
        <f t="shared" si="10"/>
        <v>-0.68444444444444663</v>
      </c>
      <c r="X17" s="14">
        <f t="shared" si="22"/>
        <v>1.6070830039526312</v>
      </c>
      <c r="AB17" s="12">
        <v>18.05</v>
      </c>
      <c r="AC17" s="11" t="s">
        <v>31</v>
      </c>
      <c r="AD17" s="12">
        <v>30.5</v>
      </c>
      <c r="AE17" s="17">
        <f t="shared" si="12"/>
        <v>12.45</v>
      </c>
      <c r="AF17" s="17">
        <f t="shared" si="13"/>
        <v>0.17749999999999844</v>
      </c>
      <c r="AG17" s="14">
        <f t="shared" si="14"/>
        <v>0.88423393009349915</v>
      </c>
      <c r="AK17" s="12"/>
      <c r="AL17" s="16"/>
      <c r="AM17" s="12"/>
      <c r="AN17" s="17"/>
      <c r="AO17" s="17"/>
      <c r="AP17" s="5"/>
      <c r="AU17" s="7" t="s">
        <v>1</v>
      </c>
      <c r="AV17" s="2"/>
      <c r="AW17" s="9" t="s">
        <v>2</v>
      </c>
      <c r="AX17" s="9" t="s">
        <v>3</v>
      </c>
      <c r="AY17" s="9" t="s">
        <v>4</v>
      </c>
      <c r="AZ17" s="9" t="s">
        <v>5</v>
      </c>
    </row>
    <row r="18" spans="1:53" ht="15">
      <c r="A18" s="7" t="s">
        <v>1</v>
      </c>
      <c r="B18" s="2"/>
      <c r="C18" s="9" t="s">
        <v>2</v>
      </c>
      <c r="D18" s="9" t="s">
        <v>3</v>
      </c>
      <c r="E18" s="9" t="s">
        <v>4</v>
      </c>
      <c r="F18" s="9" t="s">
        <v>5</v>
      </c>
      <c r="G18" s="9" t="s">
        <v>6</v>
      </c>
      <c r="K18" s="12">
        <v>18.5396294444379</v>
      </c>
      <c r="L18" s="10" t="s">
        <v>16</v>
      </c>
      <c r="M18" s="12">
        <v>32.843320920335898</v>
      </c>
      <c r="N18" s="17">
        <f t="shared" si="23"/>
        <v>14.303691475897999</v>
      </c>
      <c r="O18" s="17">
        <f t="shared" si="21"/>
        <v>-0.28307524289995811</v>
      </c>
      <c r="P18" s="13">
        <f t="shared" si="24"/>
        <v>1.216785817718292</v>
      </c>
      <c r="Q18" s="7">
        <f>AVERAGE(P16:P20)</f>
        <v>1.0965076977007837</v>
      </c>
      <c r="S18" s="19">
        <v>17.28</v>
      </c>
      <c r="T18" s="11" t="s">
        <v>22</v>
      </c>
      <c r="U18" s="12">
        <v>30.93</v>
      </c>
      <c r="V18" s="17">
        <f t="shared" si="9"/>
        <v>13.649999999999999</v>
      </c>
      <c r="W18" s="17">
        <f t="shared" si="10"/>
        <v>-1.0744444444444472</v>
      </c>
      <c r="X18" s="14">
        <f t="shared" si="22"/>
        <v>2.1059109678324126</v>
      </c>
      <c r="AB18" s="12">
        <v>18.61</v>
      </c>
      <c r="AC18" s="11" t="s">
        <v>34</v>
      </c>
      <c r="AD18" s="12">
        <v>31.22</v>
      </c>
      <c r="AE18" s="17">
        <f t="shared" si="12"/>
        <v>12.61</v>
      </c>
      <c r="AF18" s="17">
        <f t="shared" si="13"/>
        <v>0.33749999999999858</v>
      </c>
      <c r="AG18" s="14">
        <f t="shared" si="14"/>
        <v>0.79141153599885383</v>
      </c>
      <c r="AK18" s="15" t="s">
        <v>35</v>
      </c>
      <c r="AU18" s="7">
        <f>AVERAGE(AU19:AU23)</f>
        <v>16.152247674634197</v>
      </c>
      <c r="AW18" s="7">
        <f>AVERAGE(AW19:AW23)</f>
        <v>31.833464388670883</v>
      </c>
      <c r="AX18" s="17">
        <f>AW18-AU18</f>
        <v>15.681216714036687</v>
      </c>
      <c r="AY18" s="17">
        <f t="shared" ref="AY18:AY26" si="25">AX18-$AX$18</f>
        <v>0</v>
      </c>
      <c r="AZ18" s="13">
        <f>2^(-AY18)</f>
        <v>1</v>
      </c>
    </row>
    <row r="19" spans="1:53" ht="15">
      <c r="A19" s="7">
        <f>AVERAGE(A20:A23)</f>
        <v>19.297313854995767</v>
      </c>
      <c r="C19" s="7">
        <f>AVERAGE(C20:C23)</f>
        <v>36.691406910613082</v>
      </c>
      <c r="D19" s="17">
        <f>C19-A19</f>
        <v>17.394093055617315</v>
      </c>
      <c r="E19" s="17">
        <f>D19-17.39</f>
        <v>4.0930556173144339E-3</v>
      </c>
      <c r="F19" s="13">
        <f>2^(-E19)</f>
        <v>0.99716693077541108</v>
      </c>
      <c r="K19" s="12">
        <v>14.5153255337262</v>
      </c>
      <c r="L19" s="10" t="s">
        <v>17</v>
      </c>
      <c r="M19" s="12">
        <v>28.608710483115999</v>
      </c>
      <c r="N19" s="17">
        <f t="shared" si="23"/>
        <v>14.093384949389799</v>
      </c>
      <c r="O19" s="17">
        <f t="shared" si="21"/>
        <v>-0.49338176940815792</v>
      </c>
      <c r="P19" s="13">
        <f t="shared" si="24"/>
        <v>1.4077408457867608</v>
      </c>
      <c r="S19" s="19">
        <v>16.09</v>
      </c>
      <c r="T19" s="11" t="s">
        <v>27</v>
      </c>
      <c r="U19" s="12">
        <v>30.09</v>
      </c>
      <c r="V19" s="17">
        <f t="shared" si="9"/>
        <v>14</v>
      </c>
      <c r="W19" s="17">
        <f t="shared" si="10"/>
        <v>-0.72444444444444578</v>
      </c>
      <c r="X19" s="14">
        <f t="shared" si="22"/>
        <v>1.6522642569476649</v>
      </c>
      <c r="AB19" s="12">
        <v>18.38</v>
      </c>
      <c r="AC19" s="11" t="s">
        <v>36</v>
      </c>
      <c r="AD19" s="12">
        <v>30.98</v>
      </c>
      <c r="AE19" s="17">
        <f t="shared" si="12"/>
        <v>12.600000000000001</v>
      </c>
      <c r="AF19" s="17">
        <f t="shared" si="13"/>
        <v>0.32750000000000057</v>
      </c>
      <c r="AG19" s="14">
        <f t="shared" si="14"/>
        <v>0.79691623855295757</v>
      </c>
      <c r="AK19" s="7" t="s">
        <v>1</v>
      </c>
      <c r="AL19" s="2"/>
      <c r="AM19" s="9" t="s">
        <v>2</v>
      </c>
      <c r="AN19" s="9" t="s">
        <v>3</v>
      </c>
      <c r="AO19" s="9" t="s">
        <v>4</v>
      </c>
      <c r="AP19" s="9" t="s">
        <v>5</v>
      </c>
      <c r="AU19" s="12">
        <v>14.5052822189437</v>
      </c>
      <c r="AV19" s="10" t="s">
        <v>13</v>
      </c>
      <c r="AW19" s="12">
        <v>30.156709633509902</v>
      </c>
      <c r="AX19" s="17">
        <f t="shared" ref="AX19:AX26" si="26">AW19-AU19</f>
        <v>15.651427414566202</v>
      </c>
      <c r="AY19" s="17">
        <f t="shared" si="25"/>
        <v>-2.978929947048492E-2</v>
      </c>
      <c r="AZ19" s="13">
        <f t="shared" ref="AZ19:AZ26" si="27">2^(-AY19)</f>
        <v>1.0208630213706098</v>
      </c>
      <c r="BA19" s="9" t="s">
        <v>6</v>
      </c>
    </row>
    <row r="20" spans="1:53" ht="15">
      <c r="A20" s="12">
        <v>19.0656822871853</v>
      </c>
      <c r="B20" s="10" t="s">
        <v>13</v>
      </c>
      <c r="C20" s="12">
        <v>37.021524929801402</v>
      </c>
      <c r="D20" s="17">
        <f t="shared" ref="D20:D29" si="28">C20-A20</f>
        <v>17.955842642616101</v>
      </c>
      <c r="E20" s="17">
        <f t="shared" ref="E20:E29" si="29">D20-17.39</f>
        <v>0.56584264261610073</v>
      </c>
      <c r="F20" s="13">
        <f t="shared" ref="F20:F29" si="30">2^(-E20)</f>
        <v>0.67556072289179414</v>
      </c>
      <c r="K20" s="12">
        <v>16.284212406222899</v>
      </c>
      <c r="L20" s="10" t="s">
        <v>24</v>
      </c>
      <c r="M20" s="12">
        <v>32.192214506745302</v>
      </c>
      <c r="N20" s="17">
        <f t="shared" si="23"/>
        <v>15.908002100522403</v>
      </c>
      <c r="O20" s="17">
        <f t="shared" si="21"/>
        <v>1.3212353817244455</v>
      </c>
      <c r="P20" s="13">
        <f t="shared" si="24"/>
        <v>0.40019210698692814</v>
      </c>
      <c r="S20" s="12">
        <v>18.145</v>
      </c>
      <c r="T20" s="11" t="s">
        <v>30</v>
      </c>
      <c r="U20" s="12">
        <v>32.674999999999997</v>
      </c>
      <c r="V20" s="17">
        <f t="shared" si="9"/>
        <v>14.529999999999998</v>
      </c>
      <c r="W20" s="17">
        <f t="shared" si="10"/>
        <v>-0.19444444444444819</v>
      </c>
      <c r="X20" s="14">
        <f t="shared" si="22"/>
        <v>1.1442834330597382</v>
      </c>
      <c r="Y20" s="7">
        <f>AVERAGE(X15:X23)</f>
        <v>1.6581911198987438</v>
      </c>
      <c r="AK20" s="7">
        <f>AVERAGE(AK21:AK24)</f>
        <v>16.842500000000001</v>
      </c>
      <c r="AM20" s="7">
        <f>AVERAGE(AM21:AM24)</f>
        <v>32.912500000000001</v>
      </c>
      <c r="AN20" s="17">
        <f>AM20-AK20</f>
        <v>16.07</v>
      </c>
      <c r="AO20" s="17">
        <f t="shared" ref="AO20:AO33" si="31">AN20-$AN$20</f>
        <v>0</v>
      </c>
      <c r="AP20" s="13">
        <f>2^(-AO20)</f>
        <v>1</v>
      </c>
      <c r="AU20" s="12">
        <v>18.5396294444379</v>
      </c>
      <c r="AV20" s="10" t="s">
        <v>16</v>
      </c>
      <c r="AW20" s="12">
        <v>34.775578316375899</v>
      </c>
      <c r="AX20" s="17">
        <f t="shared" si="26"/>
        <v>16.235948871938</v>
      </c>
      <c r="AY20" s="17">
        <f t="shared" si="25"/>
        <v>0.55473215790131292</v>
      </c>
      <c r="AZ20" s="13">
        <f t="shared" si="27"/>
        <v>0.68078343668316099</v>
      </c>
    </row>
    <row r="21" spans="1:53" ht="15">
      <c r="A21" s="12">
        <v>18.505933913421966</v>
      </c>
      <c r="B21" s="10" t="s">
        <v>15</v>
      </c>
      <c r="C21" s="12">
        <v>36.474504974517799</v>
      </c>
      <c r="D21" s="17">
        <f t="shared" si="28"/>
        <v>17.968571061095833</v>
      </c>
      <c r="E21" s="17">
        <f t="shared" si="29"/>
        <v>0.57857106109583256</v>
      </c>
      <c r="F21" s="13">
        <f t="shared" si="30"/>
        <v>0.66962669082458537</v>
      </c>
      <c r="K21" s="12">
        <v>16.335632398180898</v>
      </c>
      <c r="L21" s="11" t="s">
        <v>20</v>
      </c>
      <c r="M21" s="12">
        <v>31.482989264866799</v>
      </c>
      <c r="N21" s="17">
        <f t="shared" si="23"/>
        <v>15.1473568666859</v>
      </c>
      <c r="O21" s="17">
        <f t="shared" si="21"/>
        <v>0.56059014788794315</v>
      </c>
      <c r="P21" s="13">
        <f t="shared" si="24"/>
        <v>0.6780247546275342</v>
      </c>
      <c r="S21" s="12">
        <v>17.754999999999999</v>
      </c>
      <c r="T21" s="11" t="s">
        <v>31</v>
      </c>
      <c r="U21" s="12">
        <v>32.599999999999994</v>
      </c>
      <c r="V21" s="17">
        <f t="shared" si="9"/>
        <v>14.844999999999995</v>
      </c>
      <c r="W21" s="17">
        <f t="shared" si="10"/>
        <v>0.12055555555554953</v>
      </c>
      <c r="X21" s="14">
        <f t="shared" si="22"/>
        <v>0.91983337135604659</v>
      </c>
      <c r="AK21" s="12">
        <v>16.57</v>
      </c>
      <c r="AL21" s="10" t="s">
        <v>13</v>
      </c>
      <c r="AM21" s="12">
        <v>32.54</v>
      </c>
      <c r="AN21" s="17">
        <f t="shared" ref="AN21:AN33" si="32">AM21-AK21</f>
        <v>15.969999999999999</v>
      </c>
      <c r="AO21" s="17">
        <f t="shared" si="31"/>
        <v>-0.10000000000000142</v>
      </c>
      <c r="AP21" s="13">
        <f t="shared" ref="AP21:AP33" si="33">2^(-AO21)</f>
        <v>1.0717734625362942</v>
      </c>
      <c r="AQ21" s="9" t="s">
        <v>6</v>
      </c>
      <c r="AR21" s="9" t="s">
        <v>11</v>
      </c>
      <c r="AU21" s="12">
        <v>14.5153255337262</v>
      </c>
      <c r="AV21" s="10" t="s">
        <v>17</v>
      </c>
      <c r="AW21" s="12">
        <v>30.108666955535099</v>
      </c>
      <c r="AX21" s="17">
        <f t="shared" si="26"/>
        <v>15.593341421808899</v>
      </c>
      <c r="AY21" s="17">
        <f t="shared" si="25"/>
        <v>-8.7875292227787227E-2</v>
      </c>
      <c r="AZ21" s="13">
        <f t="shared" si="27"/>
        <v>1.0628038007337557</v>
      </c>
    </row>
    <row r="22" spans="1:53" ht="15">
      <c r="A22" s="12">
        <v>19.705009279260064</v>
      </c>
      <c r="B22" s="10" t="s">
        <v>16</v>
      </c>
      <c r="C22" s="12">
        <v>36.677606290250552</v>
      </c>
      <c r="D22" s="17">
        <f t="shared" si="28"/>
        <v>16.972597010990487</v>
      </c>
      <c r="E22" s="17">
        <f t="shared" si="29"/>
        <v>-0.41740298900951345</v>
      </c>
      <c r="F22" s="13">
        <f t="shared" si="30"/>
        <v>1.3355213032931341</v>
      </c>
      <c r="K22" s="12">
        <v>16.3845269536268</v>
      </c>
      <c r="L22" s="11" t="s">
        <v>19</v>
      </c>
      <c r="M22" s="12">
        <v>32.513546940707798</v>
      </c>
      <c r="N22" s="17">
        <f t="shared" si="23"/>
        <v>16.129019987080998</v>
      </c>
      <c r="O22" s="17">
        <f t="shared" si="21"/>
        <v>1.5422532682830408</v>
      </c>
      <c r="P22" s="13">
        <f t="shared" si="24"/>
        <v>0.34334877743435555</v>
      </c>
      <c r="S22" s="12">
        <v>17.14</v>
      </c>
      <c r="T22" s="11" t="s">
        <v>34</v>
      </c>
      <c r="U22" s="12">
        <v>31.78</v>
      </c>
      <c r="V22" s="17">
        <f t="shared" si="9"/>
        <v>14.64</v>
      </c>
      <c r="W22" s="17">
        <f t="shared" si="10"/>
        <v>-8.444444444444521E-2</v>
      </c>
      <c r="X22" s="14">
        <f t="shared" si="22"/>
        <v>1.0602793684920806</v>
      </c>
      <c r="AB22" s="15" t="s">
        <v>37</v>
      </c>
      <c r="AK22" s="12">
        <v>16.579999999999998</v>
      </c>
      <c r="AL22" s="10" t="s">
        <v>15</v>
      </c>
      <c r="AM22" s="12">
        <v>32.619999999999997</v>
      </c>
      <c r="AN22" s="17">
        <f t="shared" si="32"/>
        <v>16.04</v>
      </c>
      <c r="AO22" s="17">
        <f t="shared" si="31"/>
        <v>-3.0000000000001137E-2</v>
      </c>
      <c r="AP22" s="13">
        <f t="shared" si="33"/>
        <v>1.021012125707194</v>
      </c>
      <c r="AU22" s="12">
        <v>16.916788769840299</v>
      </c>
      <c r="AV22" s="10" t="s">
        <v>23</v>
      </c>
      <c r="AW22" s="12">
        <v>31.9764310609748</v>
      </c>
      <c r="AX22" s="17">
        <f t="shared" si="26"/>
        <v>15.059642291134502</v>
      </c>
      <c r="AY22" s="17">
        <f t="shared" si="25"/>
        <v>-0.62157442290218512</v>
      </c>
      <c r="AZ22" s="13">
        <f t="shared" si="27"/>
        <v>1.5385532991215825</v>
      </c>
    </row>
    <row r="23" spans="1:53" ht="15">
      <c r="A23" s="12">
        <v>19.912629940115735</v>
      </c>
      <c r="B23" s="10" t="s">
        <v>17</v>
      </c>
      <c r="C23" s="12">
        <v>36.59199144788257</v>
      </c>
      <c r="D23" s="17">
        <f t="shared" si="28"/>
        <v>16.679361507766835</v>
      </c>
      <c r="E23" s="17">
        <f t="shared" si="29"/>
        <v>-0.71063849223316566</v>
      </c>
      <c r="F23" s="13">
        <f t="shared" si="30"/>
        <v>1.6365282336810874</v>
      </c>
      <c r="G23" s="7">
        <f>AVERAGE(F20:F23)</f>
        <v>1.0793092376726503</v>
      </c>
      <c r="K23" s="12">
        <v>16.299587954528398</v>
      </c>
      <c r="L23" s="11" t="s">
        <v>21</v>
      </c>
      <c r="M23" s="12">
        <v>32.420278286227102</v>
      </c>
      <c r="N23" s="17">
        <f t="shared" si="23"/>
        <v>16.120690331698704</v>
      </c>
      <c r="O23" s="17">
        <f t="shared" si="21"/>
        <v>1.5339236129007467</v>
      </c>
      <c r="P23" s="13">
        <f t="shared" si="24"/>
        <v>0.34533689627807906</v>
      </c>
      <c r="Q23" s="7">
        <f>AVERAGE(P21:P27)</f>
        <v>0.54419184873090409</v>
      </c>
      <c r="S23" s="12">
        <v>18.009999999999998</v>
      </c>
      <c r="T23" s="11" t="s">
        <v>36</v>
      </c>
      <c r="U23" s="12">
        <v>32.045000000000002</v>
      </c>
      <c r="V23" s="17">
        <f t="shared" si="9"/>
        <v>14.035000000000004</v>
      </c>
      <c r="W23" s="17">
        <f t="shared" si="10"/>
        <v>-0.68944444444444208</v>
      </c>
      <c r="X23" s="14">
        <f t="shared" si="22"/>
        <v>1.6126623919762457</v>
      </c>
      <c r="AB23" s="7" t="s">
        <v>1</v>
      </c>
      <c r="AC23" s="2"/>
      <c r="AD23" s="9" t="s">
        <v>2</v>
      </c>
      <c r="AE23" s="9" t="s">
        <v>3</v>
      </c>
      <c r="AF23" s="9" t="s">
        <v>4</v>
      </c>
      <c r="AG23" s="9" t="s">
        <v>5</v>
      </c>
      <c r="AK23" s="12">
        <v>17.170000000000002</v>
      </c>
      <c r="AL23" s="10" t="s">
        <v>16</v>
      </c>
      <c r="AM23" s="12">
        <v>33.14</v>
      </c>
      <c r="AN23" s="17">
        <f t="shared" si="32"/>
        <v>15.969999999999999</v>
      </c>
      <c r="AO23" s="17">
        <f t="shared" si="31"/>
        <v>-0.10000000000000142</v>
      </c>
      <c r="AP23" s="13">
        <f t="shared" si="33"/>
        <v>1.0717734625362942</v>
      </c>
      <c r="AU23" s="12">
        <v>16.284212406222899</v>
      </c>
      <c r="AV23" s="10" t="s">
        <v>24</v>
      </c>
      <c r="AW23" s="12">
        <v>32.149935976958702</v>
      </c>
      <c r="AX23" s="17">
        <f t="shared" si="26"/>
        <v>15.865723570735803</v>
      </c>
      <c r="AY23" s="17">
        <f t="shared" si="25"/>
        <v>0.18450685669911593</v>
      </c>
      <c r="AZ23" s="13">
        <f t="shared" si="27"/>
        <v>0.87994980974686443</v>
      </c>
      <c r="BA23" s="7">
        <f>AVERAGE(AZ19:AZ23)</f>
        <v>1.0365906735311947</v>
      </c>
    </row>
    <row r="24" spans="1:53" ht="15">
      <c r="A24" s="12">
        <v>19.522141220612568</v>
      </c>
      <c r="B24" s="11" t="s">
        <v>20</v>
      </c>
      <c r="C24" s="12">
        <v>35.903091569954398</v>
      </c>
      <c r="D24" s="17">
        <f t="shared" si="28"/>
        <v>16.38095034934183</v>
      </c>
      <c r="E24" s="17">
        <f t="shared" si="29"/>
        <v>-1.0090496506581701</v>
      </c>
      <c r="F24" s="14">
        <f t="shared" si="30"/>
        <v>2.0125849093435093</v>
      </c>
      <c r="K24" s="12">
        <v>16.324662669887601</v>
      </c>
      <c r="L24" s="11" t="s">
        <v>22</v>
      </c>
      <c r="M24" s="12">
        <v>32.550943948414201</v>
      </c>
      <c r="N24" s="17">
        <f t="shared" si="23"/>
        <v>16.226281278526599</v>
      </c>
      <c r="O24" s="17">
        <f t="shared" si="21"/>
        <v>1.6395145597286422</v>
      </c>
      <c r="P24" s="13">
        <f t="shared" si="24"/>
        <v>0.3209644548419926</v>
      </c>
      <c r="AB24" s="7">
        <f>AVERAGE(AB25:AB28)</f>
        <v>16.842500000000001</v>
      </c>
      <c r="AD24" s="7">
        <f>AVERAGE(AD25:AD28)</f>
        <v>34.367499999999993</v>
      </c>
      <c r="AE24" s="17">
        <f>AD24-AB24</f>
        <v>17.524999999999991</v>
      </c>
      <c r="AF24" s="17">
        <f t="shared" ref="AF24:AF38" si="34">AE24-$AE$24</f>
        <v>0</v>
      </c>
      <c r="AG24" s="13">
        <f>2^(-AF24)</f>
        <v>1</v>
      </c>
      <c r="AH24" s="9" t="s">
        <v>6</v>
      </c>
      <c r="AK24" s="12">
        <v>17.05</v>
      </c>
      <c r="AL24" s="10" t="s">
        <v>17</v>
      </c>
      <c r="AM24" s="12">
        <v>33.35</v>
      </c>
      <c r="AN24" s="17">
        <f t="shared" si="32"/>
        <v>16.3</v>
      </c>
      <c r="AO24" s="17">
        <f t="shared" si="31"/>
        <v>0.23000000000000043</v>
      </c>
      <c r="AP24" s="13">
        <f t="shared" si="33"/>
        <v>0.85263489176795637</v>
      </c>
      <c r="AU24" s="12">
        <v>16.344033095386202</v>
      </c>
      <c r="AV24" s="11" t="s">
        <v>20</v>
      </c>
      <c r="AW24" s="12">
        <v>31.634448566753001</v>
      </c>
      <c r="AX24" s="17">
        <f t="shared" si="26"/>
        <v>15.290415471366799</v>
      </c>
      <c r="AY24" s="17">
        <f t="shared" si="25"/>
        <v>-0.39080124266988747</v>
      </c>
      <c r="AZ24" s="13">
        <f t="shared" si="27"/>
        <v>1.3111213710946505</v>
      </c>
    </row>
    <row r="25" spans="1:53" ht="15">
      <c r="A25" s="12">
        <v>20.155556603174869</v>
      </c>
      <c r="B25" s="11" t="s">
        <v>19</v>
      </c>
      <c r="C25" s="12">
        <v>35.740353028296035</v>
      </c>
      <c r="D25" s="17">
        <f t="shared" si="28"/>
        <v>15.584796425121166</v>
      </c>
      <c r="E25" s="17">
        <f t="shared" si="29"/>
        <v>-1.8052035748788349</v>
      </c>
      <c r="F25" s="14">
        <f t="shared" si="30"/>
        <v>3.4947846886933513</v>
      </c>
      <c r="K25" s="12">
        <v>16.344033095386202</v>
      </c>
      <c r="L25" s="11" t="s">
        <v>27</v>
      </c>
      <c r="M25" s="12">
        <v>31.568048511351702</v>
      </c>
      <c r="N25" s="17">
        <f t="shared" si="23"/>
        <v>15.2240154159655</v>
      </c>
      <c r="O25" s="17">
        <f t="shared" si="21"/>
        <v>0.63724869716754284</v>
      </c>
      <c r="P25" s="13">
        <f t="shared" si="24"/>
        <v>0.64293790012180252</v>
      </c>
      <c r="S25" s="15" t="s">
        <v>38</v>
      </c>
      <c r="AB25" s="12">
        <v>16.57</v>
      </c>
      <c r="AC25" s="10" t="s">
        <v>13</v>
      </c>
      <c r="AD25" s="12">
        <v>34.06</v>
      </c>
      <c r="AE25" s="17">
        <f t="shared" ref="AE25:AE38" si="35">AD25-AB25</f>
        <v>17.490000000000002</v>
      </c>
      <c r="AF25" s="17">
        <f t="shared" si="34"/>
        <v>-3.4999999999989484E-2</v>
      </c>
      <c r="AG25" s="13">
        <f t="shared" ref="AG25:AG38" si="36">2^(-AF25)</f>
        <v>1.0245568230327939</v>
      </c>
      <c r="AK25" s="21">
        <v>17.369304619974301</v>
      </c>
      <c r="AL25" s="11" t="s">
        <v>20</v>
      </c>
      <c r="AM25" s="12">
        <v>33.46</v>
      </c>
      <c r="AN25" s="17">
        <f t="shared" si="32"/>
        <v>16.0906953800257</v>
      </c>
      <c r="AO25" s="17">
        <f t="shared" si="31"/>
        <v>2.0695380025699706E-2</v>
      </c>
      <c r="AP25" s="14">
        <f t="shared" si="33"/>
        <v>0.98575745417995109</v>
      </c>
      <c r="AU25" s="12">
        <v>16.058560980029199</v>
      </c>
      <c r="AV25" s="11" t="s">
        <v>19</v>
      </c>
      <c r="AW25" s="12">
        <v>32.016973403129199</v>
      </c>
      <c r="AX25" s="17">
        <f t="shared" si="26"/>
        <v>15.9584124231</v>
      </c>
      <c r="AY25" s="17">
        <f t="shared" si="25"/>
        <v>0.2771957090633137</v>
      </c>
      <c r="AZ25" s="13">
        <f t="shared" si="27"/>
        <v>0.82519345914784348</v>
      </c>
    </row>
    <row r="26" spans="1:53" ht="15">
      <c r="A26" s="12">
        <v>19.612822587222468</v>
      </c>
      <c r="B26" s="11" t="s">
        <v>21</v>
      </c>
      <c r="C26" s="12">
        <v>36.395839514258405</v>
      </c>
      <c r="D26" s="17">
        <f t="shared" si="28"/>
        <v>16.783016927035938</v>
      </c>
      <c r="E26" s="17">
        <f t="shared" si="29"/>
        <v>-0.60698307296406284</v>
      </c>
      <c r="F26" s="14">
        <f t="shared" si="30"/>
        <v>1.5230708695187407</v>
      </c>
      <c r="K26" s="12">
        <v>16.058560980029199</v>
      </c>
      <c r="L26" s="11" t="s">
        <v>29</v>
      </c>
      <c r="M26" s="12">
        <v>30.953982808950201</v>
      </c>
      <c r="N26" s="17">
        <f t="shared" si="23"/>
        <v>14.895421828921002</v>
      </c>
      <c r="O26" s="17">
        <f t="shared" si="21"/>
        <v>0.30865511012304481</v>
      </c>
      <c r="P26" s="13">
        <f t="shared" si="24"/>
        <v>0.80739406661367163</v>
      </c>
      <c r="S26" s="7" t="s">
        <v>1</v>
      </c>
      <c r="T26" s="2"/>
      <c r="U26" s="9" t="s">
        <v>2</v>
      </c>
      <c r="V26" s="9" t="s">
        <v>3</v>
      </c>
      <c r="W26" s="9" t="s">
        <v>4</v>
      </c>
      <c r="X26" s="9" t="s">
        <v>5</v>
      </c>
      <c r="AB26" s="12">
        <v>16.579999999999998</v>
      </c>
      <c r="AC26" s="10" t="s">
        <v>15</v>
      </c>
      <c r="AD26" s="12">
        <v>34.130000000000003</v>
      </c>
      <c r="AE26" s="17">
        <f t="shared" si="35"/>
        <v>17.550000000000004</v>
      </c>
      <c r="AF26" s="17">
        <f t="shared" si="34"/>
        <v>2.500000000001279E-2</v>
      </c>
      <c r="AG26" s="13">
        <f t="shared" si="36"/>
        <v>0.9828205985452424</v>
      </c>
      <c r="AK26" s="12">
        <v>16.87</v>
      </c>
      <c r="AL26" s="11" t="s">
        <v>19</v>
      </c>
      <c r="AM26" s="12">
        <v>33.1</v>
      </c>
      <c r="AN26" s="17">
        <f t="shared" si="32"/>
        <v>16.23</v>
      </c>
      <c r="AO26" s="17">
        <f t="shared" si="31"/>
        <v>0.16000000000000014</v>
      </c>
      <c r="AP26" s="14">
        <f t="shared" si="33"/>
        <v>0.89502507092797234</v>
      </c>
      <c r="AQ26" s="7">
        <f>AVERAGE(AP21:AP24)</f>
        <v>1.0042984856369348</v>
      </c>
      <c r="AU26" s="12">
        <v>17.300930332766399</v>
      </c>
      <c r="AV26" s="11" t="s">
        <v>21</v>
      </c>
      <c r="AW26" s="12">
        <v>31.1541866409612</v>
      </c>
      <c r="AX26" s="17">
        <f t="shared" si="26"/>
        <v>13.853256308194801</v>
      </c>
      <c r="AY26" s="17">
        <f t="shared" si="25"/>
        <v>-1.8279604058418855</v>
      </c>
      <c r="AZ26" s="13">
        <f t="shared" si="27"/>
        <v>3.5503479099369906</v>
      </c>
      <c r="BA26" s="7">
        <f>AVERAGE(AZ24:AZ26)</f>
        <v>1.8955542467264948</v>
      </c>
    </row>
    <row r="27" spans="1:53" ht="15">
      <c r="A27" s="12">
        <v>21.5547087986054</v>
      </c>
      <c r="B27" s="11" t="s">
        <v>22</v>
      </c>
      <c r="C27" s="12">
        <v>37.057349044495503</v>
      </c>
      <c r="D27" s="17">
        <f t="shared" si="28"/>
        <v>15.502640245890102</v>
      </c>
      <c r="E27" s="17">
        <f t="shared" si="29"/>
        <v>-1.8873597541098981</v>
      </c>
      <c r="F27" s="14">
        <f t="shared" si="30"/>
        <v>3.6995755330190718</v>
      </c>
      <c r="K27" s="12">
        <v>17.300930332766399</v>
      </c>
      <c r="L27" s="11" t="s">
        <v>30</v>
      </c>
      <c r="M27" s="12">
        <v>32.462589942301101</v>
      </c>
      <c r="N27" s="17">
        <f t="shared" si="23"/>
        <v>15.161659609534702</v>
      </c>
      <c r="O27" s="17">
        <f t="shared" si="21"/>
        <v>0.57489289073674499</v>
      </c>
      <c r="P27" s="13">
        <f t="shared" si="24"/>
        <v>0.67133609119889337</v>
      </c>
      <c r="S27" s="7">
        <f>AVERAGE(S28:S37)</f>
        <v>15.075999999999999</v>
      </c>
      <c r="U27" s="7">
        <f>AVERAGE(U28:U37)</f>
        <v>29.630000000000003</v>
      </c>
      <c r="V27" s="17">
        <f>U27-S27</f>
        <v>14.554000000000004</v>
      </c>
      <c r="W27" s="17">
        <f t="shared" ref="W27:W47" si="37">V27-$V$27</f>
        <v>0</v>
      </c>
      <c r="X27" s="13">
        <f>2^(-W27)</f>
        <v>1</v>
      </c>
      <c r="Y27" s="9" t="s">
        <v>6</v>
      </c>
      <c r="Z27" s="9" t="s">
        <v>11</v>
      </c>
      <c r="AB27" s="12">
        <v>17.170000000000002</v>
      </c>
      <c r="AC27" s="10" t="s">
        <v>16</v>
      </c>
      <c r="AD27" s="12">
        <v>34.729999999999997</v>
      </c>
      <c r="AE27" s="17">
        <f t="shared" si="35"/>
        <v>17.559999999999995</v>
      </c>
      <c r="AF27" s="17">
        <f t="shared" si="34"/>
        <v>3.5000000000003695E-2</v>
      </c>
      <c r="AG27" s="13">
        <f t="shared" si="36"/>
        <v>0.97603176077622211</v>
      </c>
      <c r="AK27" s="12">
        <v>16.399999999999999</v>
      </c>
      <c r="AL27" s="11" t="s">
        <v>21</v>
      </c>
      <c r="AM27" s="12">
        <v>33.03</v>
      </c>
      <c r="AN27" s="17">
        <f t="shared" si="32"/>
        <v>16.630000000000003</v>
      </c>
      <c r="AO27" s="17">
        <f t="shared" si="31"/>
        <v>0.56000000000000227</v>
      </c>
      <c r="AP27" s="14">
        <f t="shared" si="33"/>
        <v>0.67830216372383489</v>
      </c>
    </row>
    <row r="28" spans="1:53" ht="15">
      <c r="A28" s="12">
        <v>20.019389682594603</v>
      </c>
      <c r="B28" s="11" t="s">
        <v>27</v>
      </c>
      <c r="C28" s="12">
        <v>36.645971265145931</v>
      </c>
      <c r="D28" s="17">
        <f t="shared" si="28"/>
        <v>16.626581582551328</v>
      </c>
      <c r="E28" s="17">
        <f t="shared" si="29"/>
        <v>-0.76341841744867267</v>
      </c>
      <c r="F28" s="14">
        <f t="shared" si="30"/>
        <v>1.6975080515864434</v>
      </c>
      <c r="G28" s="7">
        <f>AVERAGE(F24:F29)</f>
        <v>2.2167708874023151</v>
      </c>
      <c r="S28" s="18">
        <v>14.21</v>
      </c>
      <c r="T28" s="10" t="s">
        <v>13</v>
      </c>
      <c r="U28" s="18">
        <v>29.8</v>
      </c>
      <c r="V28" s="17">
        <f t="shared" ref="V28:V47" si="38">U28-S28</f>
        <v>15.59</v>
      </c>
      <c r="W28" s="17">
        <f t="shared" si="37"/>
        <v>1.035999999999996</v>
      </c>
      <c r="X28" s="13">
        <f t="shared" ref="X28:X47" si="39">2^(-W28)</f>
        <v>0.48767773076382226</v>
      </c>
      <c r="AB28" s="12">
        <v>17.05</v>
      </c>
      <c r="AC28" s="10" t="s">
        <v>17</v>
      </c>
      <c r="AD28" s="12">
        <v>34.549999999999997</v>
      </c>
      <c r="AE28" s="17">
        <f t="shared" si="35"/>
        <v>17.499999999999996</v>
      </c>
      <c r="AF28" s="17">
        <f t="shared" si="34"/>
        <v>-2.4999999999995026E-2</v>
      </c>
      <c r="AG28" s="13">
        <f t="shared" si="36"/>
        <v>1.017479692102683</v>
      </c>
      <c r="AK28" s="12">
        <v>17.190000000000001</v>
      </c>
      <c r="AL28" s="11" t="s">
        <v>22</v>
      </c>
      <c r="AM28" s="12">
        <v>34.08</v>
      </c>
      <c r="AN28" s="17">
        <f t="shared" si="32"/>
        <v>16.889999999999997</v>
      </c>
      <c r="AO28" s="17">
        <f t="shared" si="31"/>
        <v>0.81999999999999673</v>
      </c>
      <c r="AP28" s="14">
        <f t="shared" si="33"/>
        <v>0.5664419426479006</v>
      </c>
      <c r="AU28" s="7" t="s">
        <v>39</v>
      </c>
    </row>
    <row r="29" spans="1:53" ht="15">
      <c r="A29" s="12">
        <v>20.349448510103631</v>
      </c>
      <c r="B29" s="11" t="s">
        <v>31</v>
      </c>
      <c r="C29" s="12">
        <v>37.935227601190036</v>
      </c>
      <c r="D29" s="17">
        <f t="shared" si="28"/>
        <v>17.585779091086405</v>
      </c>
      <c r="E29" s="17">
        <f t="shared" si="29"/>
        <v>0.19577909108640412</v>
      </c>
      <c r="F29" s="14">
        <f t="shared" si="30"/>
        <v>0.87310127225277578</v>
      </c>
      <c r="K29" s="15" t="s">
        <v>40</v>
      </c>
      <c r="S29" s="18">
        <v>15.22</v>
      </c>
      <c r="T29" s="10" t="s">
        <v>15</v>
      </c>
      <c r="U29" s="18">
        <v>29.34</v>
      </c>
      <c r="V29" s="17">
        <f t="shared" si="38"/>
        <v>14.12</v>
      </c>
      <c r="W29" s="17">
        <f t="shared" si="37"/>
        <v>-0.4340000000000046</v>
      </c>
      <c r="X29" s="13">
        <f t="shared" si="39"/>
        <v>1.3509740845356417</v>
      </c>
      <c r="AB29" s="21">
        <v>17.369304619974301</v>
      </c>
      <c r="AC29" s="11" t="s">
        <v>20</v>
      </c>
      <c r="AD29" s="12">
        <v>34.67</v>
      </c>
      <c r="AE29" s="17">
        <f t="shared" si="35"/>
        <v>17.300695380025701</v>
      </c>
      <c r="AF29" s="17">
        <f t="shared" si="34"/>
        <v>-0.22430461997429063</v>
      </c>
      <c r="AG29" s="14">
        <f t="shared" si="36"/>
        <v>1.1682140328504302</v>
      </c>
      <c r="AH29" s="7">
        <f>AVERAGE(AG25:AG28)</f>
        <v>1.0002222186142355</v>
      </c>
      <c r="AK29" s="12">
        <v>17.86</v>
      </c>
      <c r="AL29" s="11" t="s">
        <v>29</v>
      </c>
      <c r="AM29" s="12">
        <v>32.92</v>
      </c>
      <c r="AN29" s="17">
        <f t="shared" si="32"/>
        <v>15.060000000000002</v>
      </c>
      <c r="AO29" s="17">
        <f t="shared" si="31"/>
        <v>-1.009999999999998</v>
      </c>
      <c r="AP29" s="14">
        <f t="shared" si="33"/>
        <v>2.0139111001134347</v>
      </c>
      <c r="AU29" s="7" t="s">
        <v>1</v>
      </c>
      <c r="AV29" s="2"/>
      <c r="AW29" s="9" t="s">
        <v>2</v>
      </c>
      <c r="AX29" s="9" t="s">
        <v>3</v>
      </c>
      <c r="AY29" s="9" t="s">
        <v>4</v>
      </c>
      <c r="AZ29" s="9" t="s">
        <v>5</v>
      </c>
    </row>
    <row r="30" spans="1:53" ht="15">
      <c r="K30" s="7" t="s">
        <v>1</v>
      </c>
      <c r="L30" s="2"/>
      <c r="M30" s="9" t="s">
        <v>2</v>
      </c>
      <c r="N30" s="9" t="s">
        <v>3</v>
      </c>
      <c r="O30" s="9" t="s">
        <v>4</v>
      </c>
      <c r="P30" s="9" t="s">
        <v>5</v>
      </c>
      <c r="S30" s="18">
        <v>14.98</v>
      </c>
      <c r="T30" s="10" t="s">
        <v>16</v>
      </c>
      <c r="U30" s="18">
        <v>29.11</v>
      </c>
      <c r="V30" s="17">
        <f t="shared" si="38"/>
        <v>14.129999999999999</v>
      </c>
      <c r="W30" s="17">
        <f t="shared" si="37"/>
        <v>-0.42400000000000482</v>
      </c>
      <c r="X30" s="13">
        <f t="shared" si="39"/>
        <v>1.3416422248822657</v>
      </c>
      <c r="AB30" s="12">
        <v>16.87</v>
      </c>
      <c r="AC30" s="11" t="s">
        <v>19</v>
      </c>
      <c r="AD30" s="12">
        <v>34</v>
      </c>
      <c r="AE30" s="17">
        <f t="shared" si="35"/>
        <v>17.13</v>
      </c>
      <c r="AF30" s="17">
        <f t="shared" si="34"/>
        <v>-0.39499999999999247</v>
      </c>
      <c r="AG30" s="14">
        <f t="shared" si="36"/>
        <v>1.3149427602050641</v>
      </c>
      <c r="AK30" s="12">
        <v>19.54</v>
      </c>
      <c r="AL30" s="11" t="s">
        <v>30</v>
      </c>
      <c r="AM30" s="12">
        <v>35.01</v>
      </c>
      <c r="AN30" s="17">
        <f t="shared" si="32"/>
        <v>15.469999999999999</v>
      </c>
      <c r="AO30" s="17">
        <f t="shared" si="31"/>
        <v>-0.60000000000000142</v>
      </c>
      <c r="AP30" s="14">
        <f t="shared" si="33"/>
        <v>1.5157165665103995</v>
      </c>
      <c r="AU30" s="7">
        <f>AVERAGE(AU31:AU36)</f>
        <v>16.490847954157232</v>
      </c>
      <c r="AW30" s="7">
        <f>AVERAGE(AW31:AW36)</f>
        <v>31.633909935808664</v>
      </c>
      <c r="AX30" s="17">
        <f>AW30-AU30</f>
        <v>15.143061981651432</v>
      </c>
      <c r="AY30" s="17">
        <f t="shared" ref="AY30:AY38" si="40">AX30-$AX$30</f>
        <v>0</v>
      </c>
      <c r="AZ30" s="5">
        <f>2^(-AY30)</f>
        <v>1</v>
      </c>
    </row>
    <row r="31" spans="1:53" ht="15">
      <c r="K31" s="7">
        <f>AVERAGE(K32:K36)</f>
        <v>16.448428836980959</v>
      </c>
      <c r="M31" s="7">
        <f>AVERAGE(M32:M36)</f>
        <v>31.497820180636801</v>
      </c>
      <c r="N31" s="17">
        <f>M31-K31</f>
        <v>15.049391343655842</v>
      </c>
      <c r="O31" s="17">
        <f t="shared" ref="O31:O43" si="41">N31-$N$31</f>
        <v>0</v>
      </c>
      <c r="P31" s="13">
        <f>2^(-O31)</f>
        <v>1</v>
      </c>
      <c r="S31" s="18">
        <v>15.58</v>
      </c>
      <c r="T31" s="10" t="s">
        <v>17</v>
      </c>
      <c r="U31" s="18">
        <v>29.79</v>
      </c>
      <c r="V31" s="17">
        <f t="shared" si="38"/>
        <v>14.209999999999999</v>
      </c>
      <c r="W31" s="17">
        <f t="shared" si="37"/>
        <v>-0.34400000000000475</v>
      </c>
      <c r="X31" s="13">
        <f t="shared" si="39"/>
        <v>1.269270886019809</v>
      </c>
      <c r="AB31" s="12">
        <v>16.399999999999999</v>
      </c>
      <c r="AC31" s="11" t="s">
        <v>21</v>
      </c>
      <c r="AD31" s="12">
        <v>34.24</v>
      </c>
      <c r="AE31" s="17">
        <f t="shared" si="35"/>
        <v>17.840000000000003</v>
      </c>
      <c r="AF31" s="17">
        <f t="shared" si="34"/>
        <v>0.31500000000001194</v>
      </c>
      <c r="AG31" s="14">
        <f t="shared" si="36"/>
        <v>0.80385099074314481</v>
      </c>
      <c r="AK31" s="12">
        <v>18.05</v>
      </c>
      <c r="AL31" s="11" t="s">
        <v>31</v>
      </c>
      <c r="AM31" s="12">
        <v>32.5</v>
      </c>
      <c r="AN31" s="17">
        <f t="shared" si="32"/>
        <v>14.45</v>
      </c>
      <c r="AO31" s="17">
        <f t="shared" si="31"/>
        <v>-1.620000000000001</v>
      </c>
      <c r="AP31" s="14">
        <f t="shared" si="33"/>
        <v>3.073750362576027</v>
      </c>
      <c r="AQ31" s="7">
        <f>AVERAGE(AP25:AP33)</f>
        <v>1.6236795337000254</v>
      </c>
      <c r="AU31" s="12">
        <v>14.5052822189437</v>
      </c>
      <c r="AV31" s="24" t="s">
        <v>13</v>
      </c>
      <c r="AW31" s="12">
        <v>30.049415907070902</v>
      </c>
      <c r="AX31" s="17">
        <f t="shared" ref="AX31:AX38" si="42">AW31-AU31</f>
        <v>15.544133688127202</v>
      </c>
      <c r="AY31" s="17">
        <f t="shared" si="40"/>
        <v>0.40107170647577028</v>
      </c>
      <c r="AZ31" s="5">
        <f t="shared" ref="AZ31:AZ38" si="43">2^(-AY31)</f>
        <v>0.75729551703681341</v>
      </c>
    </row>
    <row r="32" spans="1:53" ht="15">
      <c r="A32" s="15" t="s">
        <v>41</v>
      </c>
      <c r="K32" s="12">
        <v>18.183849351772398</v>
      </c>
      <c r="L32" s="10" t="s">
        <v>15</v>
      </c>
      <c r="M32" s="12">
        <v>32.370117742410599</v>
      </c>
      <c r="N32" s="17">
        <f t="shared" ref="N32:N43" si="44">M32-K32</f>
        <v>14.186268390638201</v>
      </c>
      <c r="O32" s="17">
        <f t="shared" si="41"/>
        <v>-0.86312295301764053</v>
      </c>
      <c r="P32" s="13">
        <f t="shared" ref="P32:P43" si="45">2^(-O32)</f>
        <v>1.8189715180022388</v>
      </c>
      <c r="S32" s="18">
        <v>15.47</v>
      </c>
      <c r="T32" s="10" t="s">
        <v>18</v>
      </c>
      <c r="U32" s="18">
        <v>29.36</v>
      </c>
      <c r="V32" s="17">
        <f t="shared" si="38"/>
        <v>13.889999999999999</v>
      </c>
      <c r="W32" s="17">
        <f t="shared" si="37"/>
        <v>-0.66400000000000503</v>
      </c>
      <c r="X32" s="13">
        <f t="shared" si="39"/>
        <v>1.5844696218499439</v>
      </c>
      <c r="AB32" s="12">
        <v>17.190000000000001</v>
      </c>
      <c r="AC32" s="11" t="s">
        <v>22</v>
      </c>
      <c r="AD32" s="12">
        <v>34.75</v>
      </c>
      <c r="AE32" s="17">
        <f t="shared" si="35"/>
        <v>17.559999999999999</v>
      </c>
      <c r="AF32" s="17">
        <f t="shared" si="34"/>
        <v>3.5000000000007248E-2</v>
      </c>
      <c r="AG32" s="14">
        <f t="shared" si="36"/>
        <v>0.97603176077621978</v>
      </c>
      <c r="AK32" s="12">
        <v>18.61</v>
      </c>
      <c r="AL32" s="11" t="s">
        <v>34</v>
      </c>
      <c r="AM32" s="12">
        <v>33.49</v>
      </c>
      <c r="AN32" s="17">
        <f t="shared" si="32"/>
        <v>14.880000000000003</v>
      </c>
      <c r="AO32" s="17">
        <f t="shared" si="31"/>
        <v>-1.1899999999999977</v>
      </c>
      <c r="AP32" s="14">
        <f t="shared" si="33"/>
        <v>2.2815274317368437</v>
      </c>
      <c r="AU32" s="12">
        <v>18.183849351772398</v>
      </c>
      <c r="AV32" s="24" t="s">
        <v>15</v>
      </c>
      <c r="AW32" s="12">
        <v>33.978193029031402</v>
      </c>
      <c r="AX32" s="17">
        <f t="shared" si="42"/>
        <v>15.794343677259004</v>
      </c>
      <c r="AY32" s="17">
        <f t="shared" si="40"/>
        <v>0.65128169560757243</v>
      </c>
      <c r="AZ32" s="5">
        <f t="shared" si="43"/>
        <v>0.6367144028889572</v>
      </c>
    </row>
    <row r="33" spans="1:53" ht="15">
      <c r="A33" s="7" t="s">
        <v>1</v>
      </c>
      <c r="B33" s="2"/>
      <c r="C33" s="9" t="s">
        <v>2</v>
      </c>
      <c r="D33" s="9" t="s">
        <v>3</v>
      </c>
      <c r="E33" s="9" t="s">
        <v>4</v>
      </c>
      <c r="F33" s="9" t="s">
        <v>5</v>
      </c>
      <c r="K33" s="12">
        <v>18.5396294444379</v>
      </c>
      <c r="L33" s="10" t="s">
        <v>16</v>
      </c>
      <c r="M33" s="12">
        <v>34.027851556736003</v>
      </c>
      <c r="N33" s="17">
        <f t="shared" si="44"/>
        <v>15.488222112298104</v>
      </c>
      <c r="O33" s="17">
        <f t="shared" si="41"/>
        <v>0.43883076864226211</v>
      </c>
      <c r="P33" s="13">
        <f t="shared" si="45"/>
        <v>0.73773226111171453</v>
      </c>
      <c r="S33" s="18">
        <v>13.93</v>
      </c>
      <c r="T33" s="10" t="s">
        <v>23</v>
      </c>
      <c r="U33" s="18">
        <v>29.81</v>
      </c>
      <c r="V33" s="17">
        <f t="shared" si="38"/>
        <v>15.879999999999999</v>
      </c>
      <c r="W33" s="17">
        <f t="shared" si="37"/>
        <v>1.3259999999999952</v>
      </c>
      <c r="X33" s="13">
        <f t="shared" si="39"/>
        <v>0.39887261990451778</v>
      </c>
      <c r="AB33" s="12">
        <v>16.649999999999999</v>
      </c>
      <c r="AC33" s="11" t="s">
        <v>27</v>
      </c>
      <c r="AD33" s="12">
        <v>35.090000000000003</v>
      </c>
      <c r="AE33" s="17">
        <f t="shared" si="35"/>
        <v>18.440000000000005</v>
      </c>
      <c r="AF33" s="17">
        <f t="shared" si="34"/>
        <v>0.91500000000001336</v>
      </c>
      <c r="AG33" s="14">
        <f t="shared" si="36"/>
        <v>0.5303438706841036</v>
      </c>
      <c r="AK33" s="12">
        <v>18.38</v>
      </c>
      <c r="AL33" s="11" t="s">
        <v>36</v>
      </c>
      <c r="AM33" s="12">
        <v>33.07</v>
      </c>
      <c r="AN33" s="17">
        <f t="shared" si="32"/>
        <v>14.690000000000001</v>
      </c>
      <c r="AO33" s="17">
        <f t="shared" si="31"/>
        <v>-1.379999999999999</v>
      </c>
      <c r="AP33" s="14">
        <f t="shared" si="33"/>
        <v>2.6026837108838654</v>
      </c>
      <c r="AU33" s="12">
        <v>18.5396294444379</v>
      </c>
      <c r="AV33" s="24" t="s">
        <v>16</v>
      </c>
      <c r="AW33" s="12">
        <v>33.957891037968203</v>
      </c>
      <c r="AX33" s="17">
        <f t="shared" si="42"/>
        <v>15.418261593530303</v>
      </c>
      <c r="AY33" s="17">
        <f t="shared" si="40"/>
        <v>0.27519961187887176</v>
      </c>
      <c r="AZ33" s="5">
        <f t="shared" si="43"/>
        <v>0.82633597805873638</v>
      </c>
      <c r="BA33" s="9" t="s">
        <v>6</v>
      </c>
    </row>
    <row r="34" spans="1:53" ht="15">
      <c r="A34" s="7">
        <f>AVERAGE(A35:A37)</f>
        <v>19.09220849328911</v>
      </c>
      <c r="C34" s="7">
        <f>AVERAGE(C35:C37)</f>
        <v>25.361972614812881</v>
      </c>
      <c r="D34" s="17">
        <f>C34-A34</f>
        <v>6.2697641215237709</v>
      </c>
      <c r="E34" s="17">
        <f>D34-6.27</f>
        <v>-2.3587847622863478E-4</v>
      </c>
      <c r="F34" s="13">
        <f>2^(-E34)</f>
        <v>1.0001635118673611</v>
      </c>
      <c r="K34" s="12">
        <v>14.5153255337262</v>
      </c>
      <c r="L34" s="10" t="s">
        <v>17</v>
      </c>
      <c r="M34" s="12">
        <v>30.1218590554817</v>
      </c>
      <c r="N34" s="17">
        <f t="shared" si="44"/>
        <v>15.6065335217555</v>
      </c>
      <c r="O34" s="17">
        <f t="shared" si="41"/>
        <v>0.55714217809965838</v>
      </c>
      <c r="P34" s="13">
        <f t="shared" si="45"/>
        <v>0.67964713819022815</v>
      </c>
      <c r="Q34" s="9" t="s">
        <v>6</v>
      </c>
      <c r="S34" s="18">
        <v>15.26</v>
      </c>
      <c r="T34" s="10" t="s">
        <v>24</v>
      </c>
      <c r="U34" s="18">
        <v>29.58</v>
      </c>
      <c r="V34" s="17">
        <f t="shared" si="38"/>
        <v>14.319999999999999</v>
      </c>
      <c r="W34" s="17">
        <f t="shared" si="37"/>
        <v>-0.23400000000000531</v>
      </c>
      <c r="X34" s="13">
        <f t="shared" si="39"/>
        <v>1.1760912502909691</v>
      </c>
      <c r="AB34" s="12">
        <v>17.86</v>
      </c>
      <c r="AC34" s="11" t="s">
        <v>29</v>
      </c>
      <c r="AD34" s="12">
        <v>35.26</v>
      </c>
      <c r="AE34" s="17">
        <f t="shared" si="35"/>
        <v>17.399999999999999</v>
      </c>
      <c r="AF34" s="17">
        <f t="shared" si="34"/>
        <v>-0.12499999999999289</v>
      </c>
      <c r="AG34" s="14">
        <f t="shared" si="36"/>
        <v>1.0905077326652524</v>
      </c>
      <c r="AH34" s="7">
        <f>AVERAGE(AG29:AG38)</f>
        <v>1.0241118165161933</v>
      </c>
      <c r="AU34" s="12">
        <v>14.5153255337262</v>
      </c>
      <c r="AV34" s="24" t="s">
        <v>17</v>
      </c>
      <c r="AW34" s="12">
        <v>29.744292399049399</v>
      </c>
      <c r="AX34" s="17">
        <f t="shared" si="42"/>
        <v>15.2289668653232</v>
      </c>
      <c r="AY34" s="17">
        <f t="shared" si="40"/>
        <v>8.5904883671767962E-2</v>
      </c>
      <c r="AZ34" s="5">
        <f t="shared" si="43"/>
        <v>0.94219339030436378</v>
      </c>
    </row>
    <row r="35" spans="1:53" ht="15">
      <c r="A35" s="12">
        <v>19.0656822871853</v>
      </c>
      <c r="B35" s="10" t="s">
        <v>13</v>
      </c>
      <c r="C35" s="12">
        <v>25.265220252061734</v>
      </c>
      <c r="D35" s="17">
        <f t="shared" ref="D35:D45" si="46">C35-A35</f>
        <v>6.1995379648764342</v>
      </c>
      <c r="E35" s="17">
        <f t="shared" ref="E35:E45" si="47">D35-6.27</f>
        <v>-7.0462035123565414E-2</v>
      </c>
      <c r="F35" s="13">
        <f t="shared" ref="F35:F45" si="48">2^(-E35)</f>
        <v>1.0500529179870701</v>
      </c>
      <c r="G35" s="9" t="s">
        <v>6</v>
      </c>
      <c r="K35" s="12">
        <v>14.7191274487454</v>
      </c>
      <c r="L35" s="10" t="s">
        <v>18</v>
      </c>
      <c r="M35" s="12">
        <v>29.082228564027702</v>
      </c>
      <c r="N35" s="17">
        <f t="shared" si="44"/>
        <v>14.363101115282301</v>
      </c>
      <c r="O35" s="17">
        <f t="shared" si="41"/>
        <v>-0.68629022837354015</v>
      </c>
      <c r="P35" s="13">
        <f t="shared" si="45"/>
        <v>1.609140421678966</v>
      </c>
      <c r="S35" s="18">
        <v>15.03</v>
      </c>
      <c r="T35" s="10" t="s">
        <v>26</v>
      </c>
      <c r="U35" s="18">
        <v>29.46</v>
      </c>
      <c r="V35" s="17">
        <f t="shared" si="38"/>
        <v>14.430000000000001</v>
      </c>
      <c r="W35" s="17">
        <f t="shared" si="37"/>
        <v>-0.12400000000000233</v>
      </c>
      <c r="X35" s="13">
        <f t="shared" si="39"/>
        <v>1.08975211221333</v>
      </c>
      <c r="AB35" s="12">
        <v>19.54</v>
      </c>
      <c r="AC35" s="11" t="s">
        <v>30</v>
      </c>
      <c r="AD35" s="12">
        <v>37.78</v>
      </c>
      <c r="AE35" s="17">
        <f t="shared" si="35"/>
        <v>18.240000000000002</v>
      </c>
      <c r="AF35" s="17">
        <f t="shared" si="34"/>
        <v>0.71500000000001052</v>
      </c>
      <c r="AG35" s="14">
        <f t="shared" si="36"/>
        <v>0.60920513183759117</v>
      </c>
      <c r="AK35" s="15" t="s">
        <v>42</v>
      </c>
      <c r="AU35" s="12">
        <v>16.916788769840299</v>
      </c>
      <c r="AV35" s="24" t="s">
        <v>23</v>
      </c>
      <c r="AW35" s="12">
        <v>31.446415463173299</v>
      </c>
      <c r="AX35" s="17">
        <f t="shared" si="42"/>
        <v>14.529626693333</v>
      </c>
      <c r="AY35" s="17">
        <f t="shared" si="40"/>
        <v>-0.6134352883184313</v>
      </c>
      <c r="AZ35" s="5">
        <f t="shared" si="43"/>
        <v>1.5298978072918286</v>
      </c>
    </row>
    <row r="36" spans="1:53" ht="15">
      <c r="A36" s="12">
        <v>18.505933913421966</v>
      </c>
      <c r="B36" s="10" t="s">
        <v>15</v>
      </c>
      <c r="C36" s="12">
        <v>24.939208348994637</v>
      </c>
      <c r="D36" s="17">
        <f t="shared" si="46"/>
        <v>6.4332744355726703</v>
      </c>
      <c r="E36" s="17">
        <f t="shared" si="47"/>
        <v>0.16327443557267074</v>
      </c>
      <c r="F36" s="13">
        <f t="shared" si="48"/>
        <v>0.89299596671292425</v>
      </c>
      <c r="K36" s="12">
        <v>16.284212406222899</v>
      </c>
      <c r="L36" s="10" t="s">
        <v>24</v>
      </c>
      <c r="M36" s="12">
        <v>31.887043984527999</v>
      </c>
      <c r="N36" s="17">
        <f t="shared" si="44"/>
        <v>15.6028315783051</v>
      </c>
      <c r="O36" s="17">
        <f t="shared" si="41"/>
        <v>0.5534402346492584</v>
      </c>
      <c r="P36" s="13">
        <f t="shared" si="45"/>
        <v>0.68139334650198158</v>
      </c>
      <c r="Q36" s="7">
        <f>AVERAGE(P32:P36)</f>
        <v>1.1053769370970259</v>
      </c>
      <c r="S36" s="18">
        <v>15.69</v>
      </c>
      <c r="T36" s="10" t="s">
        <v>28</v>
      </c>
      <c r="U36" s="18">
        <v>30.38</v>
      </c>
      <c r="V36" s="17">
        <f t="shared" si="38"/>
        <v>14.69</v>
      </c>
      <c r="W36" s="17">
        <f t="shared" si="37"/>
        <v>0.13599999999999568</v>
      </c>
      <c r="X36" s="13">
        <f t="shared" si="39"/>
        <v>0.91003882408090186</v>
      </c>
      <c r="AB36" s="12">
        <v>18.05</v>
      </c>
      <c r="AC36" s="11" t="s">
        <v>31</v>
      </c>
      <c r="AD36" s="12">
        <v>34.409999999999997</v>
      </c>
      <c r="AE36" s="17">
        <f t="shared" si="35"/>
        <v>16.359999999999996</v>
      </c>
      <c r="AF36" s="17">
        <f t="shared" si="34"/>
        <v>-1.1649999999999956</v>
      </c>
      <c r="AG36" s="14">
        <f t="shared" si="36"/>
        <v>2.2423321560570106</v>
      </c>
      <c r="AK36" s="7" t="s">
        <v>1</v>
      </c>
      <c r="AL36" s="2"/>
      <c r="AM36" s="9" t="s">
        <v>2</v>
      </c>
      <c r="AN36" s="9" t="s">
        <v>3</v>
      </c>
      <c r="AO36" s="9" t="s">
        <v>4</v>
      </c>
      <c r="AP36" s="9" t="s">
        <v>5</v>
      </c>
      <c r="AU36" s="12">
        <v>16.284212406222899</v>
      </c>
      <c r="AV36" s="24" t="s">
        <v>24</v>
      </c>
      <c r="AW36" s="12">
        <v>30.627251778558801</v>
      </c>
      <c r="AX36" s="17">
        <f t="shared" si="42"/>
        <v>14.343039372335902</v>
      </c>
      <c r="AY36" s="17">
        <f t="shared" si="40"/>
        <v>-0.80002260931552982</v>
      </c>
      <c r="AZ36" s="5">
        <f t="shared" si="43"/>
        <v>1.7411284126174187</v>
      </c>
      <c r="BA36" s="7">
        <f>AVERAGE(AZ31:AZ36)</f>
        <v>1.0722609180330196</v>
      </c>
    </row>
    <row r="37" spans="1:53" ht="15">
      <c r="A37" s="12">
        <v>19.705009279260064</v>
      </c>
      <c r="B37" s="10" t="s">
        <v>16</v>
      </c>
      <c r="C37" s="12">
        <v>25.881489243382266</v>
      </c>
      <c r="D37" s="17">
        <f t="shared" si="46"/>
        <v>6.1764799641222012</v>
      </c>
      <c r="E37" s="17">
        <f t="shared" si="47"/>
        <v>-9.3520035877798335E-2</v>
      </c>
      <c r="F37" s="13">
        <f t="shared" si="48"/>
        <v>1.0669703131385584</v>
      </c>
      <c r="K37" s="12">
        <v>16.335632398180898</v>
      </c>
      <c r="L37" s="11" t="s">
        <v>20</v>
      </c>
      <c r="M37" s="12">
        <v>30.815592523973301</v>
      </c>
      <c r="N37" s="17">
        <f t="shared" si="44"/>
        <v>14.479960125792402</v>
      </c>
      <c r="O37" s="17">
        <f t="shared" si="41"/>
        <v>-0.56943121786343909</v>
      </c>
      <c r="P37" s="13">
        <f t="shared" si="45"/>
        <v>1.4839384129624582</v>
      </c>
      <c r="S37" s="18">
        <v>15.39</v>
      </c>
      <c r="T37" s="10" t="s">
        <v>43</v>
      </c>
      <c r="U37" s="18">
        <v>29.67</v>
      </c>
      <c r="V37" s="17">
        <f t="shared" si="38"/>
        <v>14.280000000000001</v>
      </c>
      <c r="W37" s="17">
        <f t="shared" si="37"/>
        <v>-0.27400000000000269</v>
      </c>
      <c r="X37" s="13">
        <f t="shared" si="39"/>
        <v>1.2091556758333637</v>
      </c>
      <c r="AB37" s="12">
        <v>18.61</v>
      </c>
      <c r="AC37" s="11" t="s">
        <v>34</v>
      </c>
      <c r="AD37" s="12">
        <v>36.58</v>
      </c>
      <c r="AE37" s="17">
        <f t="shared" si="35"/>
        <v>17.97</v>
      </c>
      <c r="AF37" s="17">
        <f t="shared" si="34"/>
        <v>0.44500000000000739</v>
      </c>
      <c r="AG37" s="14">
        <f t="shared" si="36"/>
        <v>0.73458431663915069</v>
      </c>
      <c r="AK37" s="7">
        <f>AVERAGE(AK38:AK41)</f>
        <v>16.842500000000001</v>
      </c>
      <c r="AM37" s="7">
        <f>AVERAGE(AM38:AM41)</f>
        <v>33.284999999999997</v>
      </c>
      <c r="AN37" s="17">
        <f>AM37-AK37</f>
        <v>16.442499999999995</v>
      </c>
      <c r="AO37" s="17">
        <f t="shared" ref="AO37:AO51" si="49">AN37-$AN$37</f>
        <v>0</v>
      </c>
      <c r="AP37" s="13">
        <f>2^(-AO37)</f>
        <v>1</v>
      </c>
      <c r="AU37" s="12">
        <v>16.344033095386202</v>
      </c>
      <c r="AV37" s="11" t="s">
        <v>34</v>
      </c>
      <c r="AW37" s="12">
        <v>31.188954472454199</v>
      </c>
      <c r="AX37" s="17">
        <f t="shared" si="42"/>
        <v>14.844921377067998</v>
      </c>
      <c r="AY37" s="17">
        <f t="shared" si="40"/>
        <v>-0.29814060458343405</v>
      </c>
      <c r="AZ37" s="5">
        <f t="shared" si="43"/>
        <v>1.229558693800616</v>
      </c>
    </row>
    <row r="38" spans="1:53" ht="15">
      <c r="A38" s="12">
        <v>19.522141220612568</v>
      </c>
      <c r="B38" s="11" t="s">
        <v>20</v>
      </c>
      <c r="C38" s="12">
        <v>25.870119664947399</v>
      </c>
      <c r="D38" s="17">
        <f t="shared" si="46"/>
        <v>6.3479784443348315</v>
      </c>
      <c r="E38" s="17">
        <f t="shared" si="47"/>
        <v>7.797844433483192E-2</v>
      </c>
      <c r="F38" s="13">
        <f t="shared" si="48"/>
        <v>0.94738422559669488</v>
      </c>
      <c r="K38" s="12">
        <v>16.3845269536268</v>
      </c>
      <c r="L38" s="11" t="s">
        <v>19</v>
      </c>
      <c r="M38" s="12">
        <v>31.3034727802522</v>
      </c>
      <c r="N38" s="17">
        <f t="shared" si="44"/>
        <v>14.9189458266254</v>
      </c>
      <c r="O38" s="17">
        <f t="shared" si="41"/>
        <v>-0.13044551703044149</v>
      </c>
      <c r="P38" s="13">
        <f t="shared" si="45"/>
        <v>1.0946316810488428</v>
      </c>
      <c r="S38" s="19">
        <v>16.600000000000001</v>
      </c>
      <c r="T38" s="11" t="s">
        <v>20</v>
      </c>
      <c r="U38" s="12">
        <v>30.57</v>
      </c>
      <c r="V38" s="17">
        <f t="shared" si="38"/>
        <v>13.969999999999999</v>
      </c>
      <c r="W38" s="17">
        <f t="shared" si="37"/>
        <v>-0.58400000000000496</v>
      </c>
      <c r="X38" s="14">
        <f t="shared" si="39"/>
        <v>1.4989996017555527</v>
      </c>
      <c r="Y38" s="7">
        <f>AVERAGE(X28:X37)</f>
        <v>1.0817945030374565</v>
      </c>
      <c r="AB38" s="12">
        <v>18.38</v>
      </c>
      <c r="AC38" s="11" t="s">
        <v>36</v>
      </c>
      <c r="AD38" s="12">
        <v>36.28</v>
      </c>
      <c r="AE38" s="17">
        <f t="shared" si="35"/>
        <v>17.900000000000002</v>
      </c>
      <c r="AF38" s="17">
        <f t="shared" si="34"/>
        <v>0.37500000000001066</v>
      </c>
      <c r="AG38" s="14">
        <f t="shared" si="36"/>
        <v>0.77110541270396471</v>
      </c>
      <c r="AK38" s="12">
        <v>16.57</v>
      </c>
      <c r="AL38" s="10" t="s">
        <v>13</v>
      </c>
      <c r="AM38" s="12">
        <v>33.08</v>
      </c>
      <c r="AN38" s="17">
        <f t="shared" ref="AN38:AN51" si="50">AM38-AK38</f>
        <v>16.509999999999998</v>
      </c>
      <c r="AO38" s="17">
        <f t="shared" si="49"/>
        <v>6.7500000000002558E-2</v>
      </c>
      <c r="AP38" s="13">
        <f t="shared" ref="AP38:AP51" si="51">2^(-AO38)</f>
        <v>0.95429022503218341</v>
      </c>
      <c r="AU38" s="12">
        <v>17.300930332766399</v>
      </c>
      <c r="AV38" s="11" t="s">
        <v>36</v>
      </c>
      <c r="AW38" s="12">
        <v>31.238207403656698</v>
      </c>
      <c r="AX38" s="17">
        <f t="shared" si="42"/>
        <v>13.9372770708903</v>
      </c>
      <c r="AY38" s="17">
        <f t="shared" si="40"/>
        <v>-1.2057849107611318</v>
      </c>
      <c r="AZ38" s="5">
        <f t="shared" si="43"/>
        <v>2.3066272928816502</v>
      </c>
      <c r="BA38" s="7">
        <f>AVERAGE(AZ37:AZ39)</f>
        <v>1.7680929933411331</v>
      </c>
    </row>
    <row r="39" spans="1:53" ht="15">
      <c r="A39" s="12">
        <v>20.155556603174869</v>
      </c>
      <c r="B39" s="11" t="s">
        <v>19</v>
      </c>
      <c r="C39" s="12">
        <v>25.911375259643066</v>
      </c>
      <c r="D39" s="17">
        <f t="shared" si="46"/>
        <v>5.7558186564681968</v>
      </c>
      <c r="E39" s="17">
        <f t="shared" si="47"/>
        <v>-0.51418134353180278</v>
      </c>
      <c r="F39" s="13">
        <f t="shared" si="48"/>
        <v>1.4281834878650657</v>
      </c>
      <c r="K39" s="12">
        <v>16.299587954528398</v>
      </c>
      <c r="L39" s="11" t="s">
        <v>21</v>
      </c>
      <c r="M39" s="12">
        <v>30.7848142509383</v>
      </c>
      <c r="N39" s="17">
        <f t="shared" si="44"/>
        <v>14.485226296409902</v>
      </c>
      <c r="O39" s="17">
        <f t="shared" si="41"/>
        <v>-0.56416504724593963</v>
      </c>
      <c r="P39" s="13">
        <f t="shared" si="45"/>
        <v>1.4785315686164033</v>
      </c>
      <c r="S39" s="19">
        <v>16.55</v>
      </c>
      <c r="T39" s="11" t="s">
        <v>19</v>
      </c>
      <c r="U39" s="12">
        <v>30.19</v>
      </c>
      <c r="V39" s="17">
        <f t="shared" si="38"/>
        <v>13.64</v>
      </c>
      <c r="W39" s="17">
        <f t="shared" si="37"/>
        <v>-0.91400000000000325</v>
      </c>
      <c r="X39" s="14">
        <f t="shared" si="39"/>
        <v>1.8842625478096215</v>
      </c>
      <c r="AK39" s="12">
        <v>16.579999999999998</v>
      </c>
      <c r="AL39" s="10" t="s">
        <v>15</v>
      </c>
      <c r="AM39" s="12">
        <v>32.909999999999997</v>
      </c>
      <c r="AN39" s="17">
        <f t="shared" si="50"/>
        <v>16.329999999999998</v>
      </c>
      <c r="AO39" s="17">
        <f t="shared" si="49"/>
        <v>-0.11249999999999716</v>
      </c>
      <c r="AP39" s="13">
        <f t="shared" si="51"/>
        <v>1.0811000178342616</v>
      </c>
      <c r="AQ39" s="9" t="s">
        <v>6</v>
      </c>
      <c r="AR39" s="9" t="s">
        <v>11</v>
      </c>
      <c r="AU39" s="12"/>
      <c r="AV39" s="16"/>
      <c r="AW39" s="12"/>
      <c r="AX39" s="17"/>
      <c r="AY39" s="17"/>
      <c r="AZ39" s="5"/>
    </row>
    <row r="40" spans="1:53" ht="15">
      <c r="A40" s="12">
        <v>19.612822587222468</v>
      </c>
      <c r="B40" s="11" t="s">
        <v>21</v>
      </c>
      <c r="C40" s="12">
        <v>26.107934933022268</v>
      </c>
      <c r="D40" s="17">
        <f t="shared" si="46"/>
        <v>6.4951123457998001</v>
      </c>
      <c r="E40" s="17">
        <f t="shared" si="47"/>
        <v>0.22511234579980055</v>
      </c>
      <c r="F40" s="13">
        <f t="shared" si="48"/>
        <v>0.85552840123169305</v>
      </c>
      <c r="G40" s="7">
        <f>AVERAGE(F35:F37)</f>
        <v>1.0033397326128508</v>
      </c>
      <c r="K40" s="12">
        <v>16.324662669887601</v>
      </c>
      <c r="L40" s="11" t="s">
        <v>22</v>
      </c>
      <c r="M40" s="12">
        <v>30.6720808647989</v>
      </c>
      <c r="N40" s="17">
        <f t="shared" si="44"/>
        <v>14.347418194911299</v>
      </c>
      <c r="O40" s="17">
        <f t="shared" si="41"/>
        <v>-0.70197314874454264</v>
      </c>
      <c r="P40" s="13">
        <f t="shared" si="45"/>
        <v>1.6267281195269359</v>
      </c>
      <c r="S40" s="19">
        <v>16.16</v>
      </c>
      <c r="T40" s="11" t="s">
        <v>21</v>
      </c>
      <c r="U40" s="12">
        <v>30.38</v>
      </c>
      <c r="V40" s="17">
        <f t="shared" si="38"/>
        <v>14.219999999999999</v>
      </c>
      <c r="W40" s="17">
        <f t="shared" si="37"/>
        <v>-0.33400000000000496</v>
      </c>
      <c r="X40" s="14">
        <f t="shared" si="39"/>
        <v>1.26050339158299</v>
      </c>
      <c r="AB40" s="15" t="s">
        <v>44</v>
      </c>
      <c r="AK40" s="12">
        <v>17.170000000000002</v>
      </c>
      <c r="AL40" s="10" t="s">
        <v>16</v>
      </c>
      <c r="AM40" s="12">
        <v>33.909999999999997</v>
      </c>
      <c r="AN40" s="17">
        <f t="shared" si="50"/>
        <v>16.739999999999995</v>
      </c>
      <c r="AO40" s="17">
        <f t="shared" si="49"/>
        <v>0.29749999999999943</v>
      </c>
      <c r="AP40" s="13">
        <f t="shared" si="51"/>
        <v>0.81366114273553647</v>
      </c>
    </row>
    <row r="41" spans="1:53" ht="15">
      <c r="A41" s="12">
        <v>21.5547087986054</v>
      </c>
      <c r="B41" s="11" t="s">
        <v>22</v>
      </c>
      <c r="C41" s="12">
        <v>27.014364472502834</v>
      </c>
      <c r="D41" s="17">
        <f t="shared" si="46"/>
        <v>5.4596556738974336</v>
      </c>
      <c r="E41" s="17">
        <f t="shared" si="47"/>
        <v>-0.81034432610256601</v>
      </c>
      <c r="F41" s="13">
        <f t="shared" si="48"/>
        <v>1.75362992920821</v>
      </c>
      <c r="K41" s="12">
        <v>16.344033095386202</v>
      </c>
      <c r="L41" s="11" t="s">
        <v>27</v>
      </c>
      <c r="M41" s="12">
        <v>28.191408319070899</v>
      </c>
      <c r="N41" s="17">
        <f t="shared" si="44"/>
        <v>11.847375223684697</v>
      </c>
      <c r="O41" s="17">
        <f t="shared" si="41"/>
        <v>-3.2020161199711445</v>
      </c>
      <c r="P41" s="13">
        <f t="shared" si="45"/>
        <v>9.2024379697865335</v>
      </c>
      <c r="S41" s="19">
        <v>17.28</v>
      </c>
      <c r="T41" s="11" t="s">
        <v>22</v>
      </c>
      <c r="U41" s="12">
        <v>31.19</v>
      </c>
      <c r="V41" s="17">
        <f t="shared" si="38"/>
        <v>13.91</v>
      </c>
      <c r="W41" s="17">
        <f t="shared" si="37"/>
        <v>-0.64400000000000368</v>
      </c>
      <c r="X41" s="14">
        <f t="shared" si="39"/>
        <v>1.5626557603446387</v>
      </c>
      <c r="AB41" s="7" t="s">
        <v>1</v>
      </c>
      <c r="AC41" s="2"/>
      <c r="AD41" s="9" t="s">
        <v>2</v>
      </c>
      <c r="AE41" s="9" t="s">
        <v>3</v>
      </c>
      <c r="AF41" s="9" t="s">
        <v>4</v>
      </c>
      <c r="AG41" s="9" t="s">
        <v>5</v>
      </c>
      <c r="AK41" s="12">
        <v>17.05</v>
      </c>
      <c r="AL41" s="10" t="s">
        <v>17</v>
      </c>
      <c r="AM41" s="12">
        <v>33.24</v>
      </c>
      <c r="AN41" s="17">
        <f t="shared" si="50"/>
        <v>16.190000000000001</v>
      </c>
      <c r="AO41" s="17">
        <f t="shared" si="49"/>
        <v>-0.25249999999999417</v>
      </c>
      <c r="AP41" s="13">
        <f t="shared" si="51"/>
        <v>1.1912696404258656</v>
      </c>
    </row>
    <row r="42" spans="1:53" ht="15">
      <c r="A42" s="12">
        <v>20.019389682594603</v>
      </c>
      <c r="B42" s="11" t="s">
        <v>27</v>
      </c>
      <c r="C42" s="12">
        <v>26.454790857546602</v>
      </c>
      <c r="D42" s="17">
        <f t="shared" si="46"/>
        <v>6.4354011749519984</v>
      </c>
      <c r="E42" s="17">
        <f t="shared" si="47"/>
        <v>0.1654011749519988</v>
      </c>
      <c r="F42" s="13">
        <f t="shared" si="48"/>
        <v>0.89168053240590728</v>
      </c>
      <c r="K42" s="12">
        <v>16.058560980029199</v>
      </c>
      <c r="L42" s="11" t="s">
        <v>29</v>
      </c>
      <c r="M42" s="12">
        <v>29.144897301534499</v>
      </c>
      <c r="N42" s="17">
        <f t="shared" si="44"/>
        <v>13.0863363215053</v>
      </c>
      <c r="O42" s="17">
        <f t="shared" si="41"/>
        <v>-1.9630550221505416</v>
      </c>
      <c r="P42" s="13">
        <f t="shared" si="45"/>
        <v>3.8988672174773451</v>
      </c>
      <c r="S42" s="19">
        <v>16.09</v>
      </c>
      <c r="T42" s="11" t="s">
        <v>27</v>
      </c>
      <c r="U42" s="12">
        <v>30.34</v>
      </c>
      <c r="V42" s="17">
        <f t="shared" si="38"/>
        <v>14.25</v>
      </c>
      <c r="W42" s="17">
        <f t="shared" si="37"/>
        <v>-0.30400000000000382</v>
      </c>
      <c r="X42" s="14">
        <f t="shared" si="39"/>
        <v>1.2345626068935416</v>
      </c>
      <c r="AB42" s="7">
        <f>AVERAGE(AB43:AB46)</f>
        <v>16.842500000000001</v>
      </c>
      <c r="AD42" s="7">
        <f>AVERAGE(AD43:AD46)</f>
        <v>33.659999999999997</v>
      </c>
      <c r="AE42" s="17">
        <f>AD42-AB42</f>
        <v>16.817499999999995</v>
      </c>
      <c r="AF42" s="17">
        <f t="shared" ref="AF42:AF56" si="52">AE42-$AE$42</f>
        <v>0</v>
      </c>
      <c r="AG42" s="13">
        <f>2^(-AF42)</f>
        <v>1</v>
      </c>
      <c r="AH42" s="9" t="s">
        <v>6</v>
      </c>
      <c r="AK42" s="21">
        <v>17.369304619974301</v>
      </c>
      <c r="AL42" s="11" t="s">
        <v>20</v>
      </c>
      <c r="AM42" s="12">
        <v>33.130000000000003</v>
      </c>
      <c r="AN42" s="17">
        <f t="shared" si="50"/>
        <v>15.760695380025702</v>
      </c>
      <c r="AO42" s="17">
        <f t="shared" si="49"/>
        <v>-0.68180461997429376</v>
      </c>
      <c r="AP42" s="14">
        <f t="shared" si="51"/>
        <v>1.6041450732562568</v>
      </c>
      <c r="AU42" s="15" t="s">
        <v>45</v>
      </c>
    </row>
    <row r="43" spans="1:53" ht="15">
      <c r="A43" s="12">
        <v>17.9428541259235</v>
      </c>
      <c r="B43" s="11" t="s">
        <v>29</v>
      </c>
      <c r="C43" s="12">
        <v>25.165133629194731</v>
      </c>
      <c r="D43" s="17">
        <f t="shared" si="46"/>
        <v>7.2222795032712312</v>
      </c>
      <c r="E43" s="17">
        <f t="shared" si="47"/>
        <v>0.95227950327123168</v>
      </c>
      <c r="F43" s="13">
        <f t="shared" si="48"/>
        <v>0.51681523224104031</v>
      </c>
      <c r="K43" s="12">
        <v>17.300930332766399</v>
      </c>
      <c r="L43" s="11" t="s">
        <v>30</v>
      </c>
      <c r="M43" s="12">
        <v>29.679151440562499</v>
      </c>
      <c r="N43" s="17">
        <f t="shared" si="44"/>
        <v>12.378221107796101</v>
      </c>
      <c r="O43" s="17">
        <f t="shared" si="41"/>
        <v>-2.6711702358597407</v>
      </c>
      <c r="P43" s="13">
        <f t="shared" si="45"/>
        <v>6.3694563322215183</v>
      </c>
      <c r="Q43" s="7">
        <f>AVERAGE(P37:P43)</f>
        <v>3.5935130430914337</v>
      </c>
      <c r="S43" s="12">
        <v>17.259999999999998</v>
      </c>
      <c r="T43" s="11" t="s">
        <v>29</v>
      </c>
      <c r="U43" s="12">
        <v>31.77</v>
      </c>
      <c r="V43" s="17">
        <f t="shared" si="38"/>
        <v>14.510000000000002</v>
      </c>
      <c r="W43" s="17">
        <f t="shared" si="37"/>
        <v>-4.400000000000226E-2</v>
      </c>
      <c r="X43" s="14">
        <f t="shared" si="39"/>
        <v>1.0309683187947905</v>
      </c>
      <c r="Y43" s="7">
        <f>AVERAGE(X38:X47)</f>
        <v>1.3461110236568217</v>
      </c>
      <c r="AB43" s="12">
        <v>16.57</v>
      </c>
      <c r="AC43" s="10" t="s">
        <v>13</v>
      </c>
      <c r="AD43" s="12">
        <v>33.57</v>
      </c>
      <c r="AE43" s="17">
        <f t="shared" ref="AE43:AE56" si="53">AD43-AB43</f>
        <v>17</v>
      </c>
      <c r="AF43" s="17">
        <f t="shared" si="52"/>
        <v>0.18250000000000455</v>
      </c>
      <c r="AG43" s="13">
        <f t="shared" ref="AG43:AG56" si="54">2^(-AF43)</f>
        <v>0.88117471309669049</v>
      </c>
      <c r="AK43" s="12">
        <v>16.87</v>
      </c>
      <c r="AL43" s="11" t="s">
        <v>19</v>
      </c>
      <c r="AM43" s="12">
        <v>33.5</v>
      </c>
      <c r="AN43" s="17">
        <f t="shared" si="50"/>
        <v>16.63</v>
      </c>
      <c r="AO43" s="17">
        <f t="shared" si="49"/>
        <v>0.18750000000000355</v>
      </c>
      <c r="AP43" s="14">
        <f t="shared" si="51"/>
        <v>0.87812608018664762</v>
      </c>
      <c r="AU43" s="7" t="s">
        <v>1</v>
      </c>
      <c r="AV43" s="2"/>
      <c r="AW43" s="9" t="s">
        <v>2</v>
      </c>
      <c r="AX43" s="9" t="s">
        <v>3</v>
      </c>
      <c r="AY43" s="9" t="s">
        <v>4</v>
      </c>
      <c r="AZ43" s="9" t="s">
        <v>5</v>
      </c>
    </row>
    <row r="44" spans="1:53" ht="15">
      <c r="A44" s="12">
        <v>18.966886405018201</v>
      </c>
      <c r="B44" s="11" t="s">
        <v>30</v>
      </c>
      <c r="C44" s="12">
        <v>26.3499071314186</v>
      </c>
      <c r="D44" s="17">
        <f t="shared" si="46"/>
        <v>7.3830207264003995</v>
      </c>
      <c r="E44" s="17">
        <f t="shared" si="47"/>
        <v>1.1130207264004</v>
      </c>
      <c r="F44" s="13">
        <f t="shared" si="48"/>
        <v>0.46232499704203417</v>
      </c>
      <c r="K44" s="12"/>
      <c r="L44" s="22"/>
      <c r="M44" s="12"/>
      <c r="N44" s="17"/>
      <c r="O44" s="17"/>
      <c r="P44" s="5"/>
      <c r="S44" s="12">
        <v>18.145</v>
      </c>
      <c r="T44" s="11" t="s">
        <v>30</v>
      </c>
      <c r="U44" s="12">
        <v>32.71</v>
      </c>
      <c r="V44" s="17">
        <f t="shared" si="38"/>
        <v>14.565000000000001</v>
      </c>
      <c r="W44" s="17">
        <f t="shared" si="37"/>
        <v>1.0999999999997456E-2</v>
      </c>
      <c r="X44" s="14">
        <f t="shared" si="39"/>
        <v>0.99240437468582043</v>
      </c>
      <c r="AB44" s="12">
        <v>16.579999999999998</v>
      </c>
      <c r="AC44" s="10" t="s">
        <v>15</v>
      </c>
      <c r="AD44" s="12">
        <v>33.32</v>
      </c>
      <c r="AE44" s="17">
        <f t="shared" si="53"/>
        <v>16.740000000000002</v>
      </c>
      <c r="AF44" s="17">
        <f t="shared" si="52"/>
        <v>-7.7499999999993463E-2</v>
      </c>
      <c r="AG44" s="13">
        <f t="shared" si="54"/>
        <v>1.0551879539819795</v>
      </c>
      <c r="AK44" s="12">
        <v>16.399999999999999</v>
      </c>
      <c r="AL44" s="11" t="s">
        <v>21</v>
      </c>
      <c r="AM44" s="12">
        <v>33.340000000000003</v>
      </c>
      <c r="AN44" s="17">
        <f t="shared" si="50"/>
        <v>16.940000000000005</v>
      </c>
      <c r="AO44" s="17">
        <f t="shared" si="49"/>
        <v>0.49750000000000938</v>
      </c>
      <c r="AP44" s="14">
        <f t="shared" si="51"/>
        <v>0.7083331661405845</v>
      </c>
      <c r="AQ44" s="7">
        <f>AVERAGE(AP38:AP41)</f>
        <v>1.0100802565069618</v>
      </c>
      <c r="AU44" s="7">
        <f>AVERAGE(AU45:AU47)</f>
        <v>15.101606719630931</v>
      </c>
      <c r="AW44" s="7">
        <f>AVERAGE(AW45:AW47)</f>
        <v>31.880515881799798</v>
      </c>
      <c r="AX44" s="17">
        <f>AW44-AU44</f>
        <v>16.778909162168866</v>
      </c>
      <c r="AY44" s="17">
        <f t="shared" ref="AY44:AY53" si="55">AX44-$AX$44</f>
        <v>0</v>
      </c>
      <c r="AZ44" s="13">
        <f>2^(-AY44)</f>
        <v>1</v>
      </c>
    </row>
    <row r="45" spans="1:53" ht="15">
      <c r="A45" s="12">
        <v>20.349448510103631</v>
      </c>
      <c r="B45" s="11" t="s">
        <v>31</v>
      </c>
      <c r="C45" s="12">
        <v>27.425251034510634</v>
      </c>
      <c r="D45" s="17">
        <f t="shared" si="46"/>
        <v>7.0758025244070026</v>
      </c>
      <c r="E45" s="17">
        <f t="shared" si="47"/>
        <v>0.80580252440700306</v>
      </c>
      <c r="F45" s="13">
        <f t="shared" si="48"/>
        <v>0.57204378239624487</v>
      </c>
      <c r="G45" s="7">
        <f>AVERAGE(F38:F45)</f>
        <v>0.92844882349836122</v>
      </c>
      <c r="K45" s="15" t="s">
        <v>46</v>
      </c>
      <c r="S45" s="12">
        <v>17.754999999999999</v>
      </c>
      <c r="T45" s="11" t="s">
        <v>31</v>
      </c>
      <c r="U45" s="12">
        <v>32.064999999999998</v>
      </c>
      <c r="V45" s="17">
        <f t="shared" si="38"/>
        <v>14.309999999999999</v>
      </c>
      <c r="W45" s="17">
        <f t="shared" si="37"/>
        <v>-0.2440000000000051</v>
      </c>
      <c r="X45" s="14">
        <f t="shared" si="39"/>
        <v>1.1842716118536367</v>
      </c>
      <c r="AB45" s="12">
        <v>17.170000000000002</v>
      </c>
      <c r="AC45" s="10" t="s">
        <v>16</v>
      </c>
      <c r="AD45" s="12">
        <v>34.17</v>
      </c>
      <c r="AE45" s="17">
        <f t="shared" si="53"/>
        <v>17</v>
      </c>
      <c r="AF45" s="17">
        <f t="shared" si="52"/>
        <v>0.18250000000000455</v>
      </c>
      <c r="AG45" s="13">
        <f t="shared" si="54"/>
        <v>0.88117471309669049</v>
      </c>
      <c r="AK45" s="12">
        <v>17.190000000000001</v>
      </c>
      <c r="AL45" s="11" t="s">
        <v>22</v>
      </c>
      <c r="AM45" s="12">
        <v>33.979999999999997</v>
      </c>
      <c r="AN45" s="17">
        <f t="shared" si="50"/>
        <v>16.789999999999996</v>
      </c>
      <c r="AO45" s="17">
        <f t="shared" si="49"/>
        <v>0.34750000000000014</v>
      </c>
      <c r="AP45" s="14">
        <f t="shared" si="51"/>
        <v>0.78594485720275853</v>
      </c>
      <c r="AU45" s="12">
        <v>14.5052822189437</v>
      </c>
      <c r="AV45" s="10" t="s">
        <v>13</v>
      </c>
      <c r="AW45" s="12">
        <v>31.7929042122196</v>
      </c>
      <c r="AX45" s="17">
        <f t="shared" ref="AX45:AX53" si="56">AW45-AU45</f>
        <v>17.287621993275899</v>
      </c>
      <c r="AY45" s="17">
        <f t="shared" si="55"/>
        <v>0.50871283110703303</v>
      </c>
      <c r="AZ45" s="13">
        <f t="shared" ref="AZ45:AZ53" si="57">2^(-AY45)</f>
        <v>0.7028492385382431</v>
      </c>
    </row>
    <row r="46" spans="1:53" ht="15">
      <c r="K46" s="7" t="s">
        <v>1</v>
      </c>
      <c r="L46" s="2"/>
      <c r="M46" s="9" t="s">
        <v>2</v>
      </c>
      <c r="N46" s="9" t="s">
        <v>3</v>
      </c>
      <c r="O46" s="9" t="s">
        <v>4</v>
      </c>
      <c r="P46" s="9" t="s">
        <v>5</v>
      </c>
      <c r="S46" s="12">
        <v>17.14</v>
      </c>
      <c r="T46" s="11" t="s">
        <v>34</v>
      </c>
      <c r="U46" s="12">
        <v>31.704999999999998</v>
      </c>
      <c r="V46" s="17">
        <f t="shared" si="38"/>
        <v>14.564999999999998</v>
      </c>
      <c r="W46" s="17">
        <f t="shared" si="37"/>
        <v>1.0999999999993904E-2</v>
      </c>
      <c r="X46" s="14">
        <f t="shared" si="39"/>
        <v>0.99240437468582288</v>
      </c>
      <c r="AB46" s="12">
        <v>17.05</v>
      </c>
      <c r="AC46" s="10" t="s">
        <v>17</v>
      </c>
      <c r="AD46" s="12">
        <v>33.58</v>
      </c>
      <c r="AE46" s="17">
        <f t="shared" si="53"/>
        <v>16.529999999999998</v>
      </c>
      <c r="AF46" s="17">
        <f t="shared" si="52"/>
        <v>-0.28749999999999787</v>
      </c>
      <c r="AG46" s="13">
        <f t="shared" si="54"/>
        <v>1.2205234381701557</v>
      </c>
      <c r="AK46" s="12">
        <v>16.649999999999999</v>
      </c>
      <c r="AL46" s="11" t="s">
        <v>27</v>
      </c>
      <c r="AM46" s="12">
        <v>33.35</v>
      </c>
      <c r="AN46" s="17">
        <f t="shared" si="50"/>
        <v>16.700000000000003</v>
      </c>
      <c r="AO46" s="17">
        <f t="shared" si="49"/>
        <v>0.25750000000000739</v>
      </c>
      <c r="AP46" s="14">
        <f t="shared" si="51"/>
        <v>0.83653627105917572</v>
      </c>
      <c r="AU46" s="12">
        <v>14.5153255337262</v>
      </c>
      <c r="AV46" s="10" t="s">
        <v>15</v>
      </c>
      <c r="AW46" s="12">
        <v>31.428776885941101</v>
      </c>
      <c r="AX46" s="17">
        <f t="shared" si="56"/>
        <v>16.913451352214899</v>
      </c>
      <c r="AY46" s="17">
        <f t="shared" si="55"/>
        <v>0.13454219004603374</v>
      </c>
      <c r="AZ46" s="13">
        <f t="shared" si="57"/>
        <v>0.91095886201400966</v>
      </c>
    </row>
    <row r="47" spans="1:53" ht="15">
      <c r="A47" s="15" t="s">
        <v>47</v>
      </c>
      <c r="K47" s="7">
        <f>AVERAGE(K48:K51)</f>
        <v>16.842500000000001</v>
      </c>
      <c r="M47" s="7">
        <f>AVERAGE(M48:M51)</f>
        <v>33.767499999999998</v>
      </c>
      <c r="N47" s="17">
        <f>M47-K47</f>
        <v>16.924999999999997</v>
      </c>
      <c r="O47" s="17">
        <f t="shared" ref="O47:O61" si="58">N47-$N$47</f>
        <v>0</v>
      </c>
      <c r="P47" s="13">
        <f>2^(-O47)</f>
        <v>1</v>
      </c>
      <c r="S47" s="12">
        <v>18.009999999999998</v>
      </c>
      <c r="T47" s="11" t="s">
        <v>36</v>
      </c>
      <c r="U47" s="12">
        <v>31.7</v>
      </c>
      <c r="V47" s="17">
        <f t="shared" si="38"/>
        <v>13.690000000000001</v>
      </c>
      <c r="W47" s="17">
        <f t="shared" si="37"/>
        <v>-0.86400000000000254</v>
      </c>
      <c r="X47" s="14">
        <f t="shared" si="39"/>
        <v>1.8200776481618015</v>
      </c>
      <c r="AB47" s="21">
        <v>17.369304619974301</v>
      </c>
      <c r="AC47" s="11" t="s">
        <v>20</v>
      </c>
      <c r="AD47" s="12">
        <v>33.78</v>
      </c>
      <c r="AE47" s="17">
        <f t="shared" si="53"/>
        <v>16.4106953800257</v>
      </c>
      <c r="AF47" s="17">
        <f t="shared" si="52"/>
        <v>-0.40680461997429518</v>
      </c>
      <c r="AG47" s="14">
        <f t="shared" si="54"/>
        <v>1.325746206158146</v>
      </c>
      <c r="AH47" s="7">
        <f>AVERAGE(AG43:AG46)</f>
        <v>1.0095152045863789</v>
      </c>
      <c r="AK47" s="12">
        <v>17.86</v>
      </c>
      <c r="AL47" s="11" t="s">
        <v>29</v>
      </c>
      <c r="AM47" s="12">
        <v>33.06</v>
      </c>
      <c r="AN47" s="17">
        <f t="shared" si="50"/>
        <v>15.200000000000003</v>
      </c>
      <c r="AO47" s="17">
        <f t="shared" si="49"/>
        <v>-1.2424999999999926</v>
      </c>
      <c r="AP47" s="14">
        <f t="shared" si="51"/>
        <v>2.3660818798978038</v>
      </c>
      <c r="AU47" s="12">
        <v>16.284212406222899</v>
      </c>
      <c r="AV47" s="10" t="s">
        <v>18</v>
      </c>
      <c r="AW47" s="12">
        <v>32.419866547238698</v>
      </c>
      <c r="AX47" s="17">
        <f t="shared" si="56"/>
        <v>16.135654141015799</v>
      </c>
      <c r="AY47" s="17">
        <f t="shared" si="55"/>
        <v>-0.64325502115306676</v>
      </c>
      <c r="AZ47" s="13">
        <f t="shared" si="57"/>
        <v>1.561849044486797</v>
      </c>
      <c r="BA47" s="7">
        <f>AVERAGE(AZ45:AZ47)</f>
        <v>1.0585523816796834</v>
      </c>
    </row>
    <row r="48" spans="1:53" ht="15">
      <c r="A48" s="7" t="s">
        <v>1</v>
      </c>
      <c r="B48" s="2"/>
      <c r="C48" s="9" t="s">
        <v>2</v>
      </c>
      <c r="D48" s="9" t="s">
        <v>3</v>
      </c>
      <c r="E48" s="9" t="s">
        <v>4</v>
      </c>
      <c r="F48" s="9" t="s">
        <v>5</v>
      </c>
      <c r="K48" s="12">
        <v>16.57</v>
      </c>
      <c r="L48" s="10" t="s">
        <v>13</v>
      </c>
      <c r="M48" s="12">
        <v>33.08</v>
      </c>
      <c r="N48" s="17">
        <f t="shared" ref="N48:N61" si="59">M48-K48</f>
        <v>16.509999999999998</v>
      </c>
      <c r="O48" s="17">
        <f t="shared" si="58"/>
        <v>-0.41499999999999915</v>
      </c>
      <c r="P48" s="13">
        <f t="shared" ref="P48:P61" si="60">2^(-O48)</f>
        <v>1.3332986770911979</v>
      </c>
      <c r="U48" s="12"/>
      <c r="AB48" s="12">
        <v>16.87</v>
      </c>
      <c r="AC48" s="11" t="s">
        <v>19</v>
      </c>
      <c r="AD48" s="12">
        <v>33.700000000000003</v>
      </c>
      <c r="AE48" s="17">
        <f t="shared" si="53"/>
        <v>16.830000000000002</v>
      </c>
      <c r="AF48" s="17">
        <f t="shared" si="52"/>
        <v>1.2500000000006395E-2</v>
      </c>
      <c r="AG48" s="14">
        <f t="shared" si="54"/>
        <v>0.99137308746265773</v>
      </c>
      <c r="AK48" s="12">
        <v>19.54</v>
      </c>
      <c r="AL48" s="11" t="s">
        <v>30</v>
      </c>
      <c r="AM48" s="12">
        <v>34.619999999999997</v>
      </c>
      <c r="AN48" s="17">
        <f t="shared" si="50"/>
        <v>15.079999999999998</v>
      </c>
      <c r="AO48" s="17">
        <f t="shared" si="49"/>
        <v>-1.3624999999999972</v>
      </c>
      <c r="AP48" s="14">
        <f t="shared" si="51"/>
        <v>2.5713036664761453</v>
      </c>
      <c r="AU48" s="12">
        <v>16.335632398180898</v>
      </c>
      <c r="AV48" s="11" t="s">
        <v>20</v>
      </c>
      <c r="AW48" s="12">
        <v>33.448535864545597</v>
      </c>
      <c r="AX48" s="17">
        <f t="shared" si="56"/>
        <v>17.112903466364699</v>
      </c>
      <c r="AY48" s="17">
        <f t="shared" si="55"/>
        <v>0.33399430419583354</v>
      </c>
      <c r="AZ48" s="13">
        <f t="shared" si="57"/>
        <v>0.79333697530361391</v>
      </c>
    </row>
    <row r="49" spans="1:60" ht="15">
      <c r="A49" s="7">
        <f>AVERAGE(A50:A59)</f>
        <v>15.248000000000001</v>
      </c>
      <c r="C49" s="7">
        <f>AVERAGE(C50:C59)</f>
        <v>20.457000000000001</v>
      </c>
      <c r="D49" s="17">
        <f>C49-A49</f>
        <v>5.2089999999999996</v>
      </c>
      <c r="E49" s="17">
        <f>D49-5.21</f>
        <v>-1.000000000000334E-3</v>
      </c>
      <c r="F49" s="13">
        <f>2^(-E49)</f>
        <v>1.000693387462581</v>
      </c>
      <c r="K49" s="12">
        <v>16.579999999999998</v>
      </c>
      <c r="L49" s="10" t="s">
        <v>15</v>
      </c>
      <c r="M49" s="12">
        <v>33.68</v>
      </c>
      <c r="N49" s="17">
        <f t="shared" si="59"/>
        <v>17.100000000000001</v>
      </c>
      <c r="O49" s="17">
        <f t="shared" si="58"/>
        <v>0.17500000000000426</v>
      </c>
      <c r="P49" s="13">
        <f t="shared" si="60"/>
        <v>0.88576751910235807</v>
      </c>
      <c r="S49" s="15" t="s">
        <v>48</v>
      </c>
      <c r="AB49" s="12">
        <v>16.399999999999999</v>
      </c>
      <c r="AC49" s="11" t="s">
        <v>21</v>
      </c>
      <c r="AD49" s="12">
        <v>33.950000000000003</v>
      </c>
      <c r="AE49" s="17">
        <f t="shared" si="53"/>
        <v>17.550000000000004</v>
      </c>
      <c r="AF49" s="17">
        <f t="shared" si="52"/>
        <v>0.73250000000000881</v>
      </c>
      <c r="AG49" s="14">
        <f t="shared" si="54"/>
        <v>0.6018600656620402</v>
      </c>
      <c r="AK49" s="12">
        <v>18.05</v>
      </c>
      <c r="AL49" s="11" t="s">
        <v>31</v>
      </c>
      <c r="AM49" s="12">
        <v>33.68</v>
      </c>
      <c r="AN49" s="17">
        <f t="shared" si="50"/>
        <v>15.629999999999999</v>
      </c>
      <c r="AO49" s="17">
        <f t="shared" si="49"/>
        <v>-0.81249999999999645</v>
      </c>
      <c r="AP49" s="14">
        <f t="shared" si="51"/>
        <v>1.7562521603732952</v>
      </c>
      <c r="AQ49" s="7">
        <f>AVERAGE(AP42:AP51)</f>
        <v>1.5729735528070932</v>
      </c>
      <c r="AU49" s="12">
        <v>16.3845269536268</v>
      </c>
      <c r="AV49" s="11" t="s">
        <v>19</v>
      </c>
      <c r="AW49" s="12">
        <v>35.444026305123302</v>
      </c>
      <c r="AX49" s="17">
        <f t="shared" si="56"/>
        <v>19.059499351496502</v>
      </c>
      <c r="AY49" s="17">
        <f t="shared" si="55"/>
        <v>2.2805901893276364</v>
      </c>
      <c r="AZ49" s="13">
        <f t="shared" si="57"/>
        <v>0.20581354122874129</v>
      </c>
    </row>
    <row r="50" spans="1:60" ht="15">
      <c r="A50" s="18">
        <v>14.09</v>
      </c>
      <c r="B50" s="10" t="s">
        <v>13</v>
      </c>
      <c r="C50" s="18">
        <v>19.45</v>
      </c>
      <c r="D50" s="17">
        <f t="shared" ref="D50:D68" si="61">C50-A50</f>
        <v>5.3599999999999994</v>
      </c>
      <c r="E50" s="17">
        <f t="shared" ref="E50:E68" si="62">D50-5.21</f>
        <v>0.14999999999999947</v>
      </c>
      <c r="F50" s="13">
        <f t="shared" ref="F50:F68" si="63">2^(-E50)</f>
        <v>0.90125046261083053</v>
      </c>
      <c r="G50" s="9" t="s">
        <v>6</v>
      </c>
      <c r="K50" s="12">
        <v>17.170000000000002</v>
      </c>
      <c r="L50" s="10" t="s">
        <v>16</v>
      </c>
      <c r="M50" s="12">
        <v>34.229999999999997</v>
      </c>
      <c r="N50" s="17">
        <f t="shared" si="59"/>
        <v>17.059999999999995</v>
      </c>
      <c r="O50" s="17">
        <f t="shared" si="58"/>
        <v>0.13499999999999801</v>
      </c>
      <c r="P50" s="13">
        <f t="shared" si="60"/>
        <v>0.91066983359197973</v>
      </c>
      <c r="S50" s="7" t="s">
        <v>1</v>
      </c>
      <c r="T50" s="2"/>
      <c r="U50" s="9" t="s">
        <v>2</v>
      </c>
      <c r="V50" s="9" t="s">
        <v>3</v>
      </c>
      <c r="W50" s="9" t="s">
        <v>4</v>
      </c>
      <c r="X50" s="9" t="s">
        <v>5</v>
      </c>
      <c r="AB50" s="12">
        <v>17.190000000000001</v>
      </c>
      <c r="AC50" s="11" t="s">
        <v>22</v>
      </c>
      <c r="AD50" s="12">
        <v>34.64</v>
      </c>
      <c r="AE50" s="17">
        <f t="shared" si="53"/>
        <v>17.45</v>
      </c>
      <c r="AF50" s="17">
        <f t="shared" si="52"/>
        <v>0.63250000000000384</v>
      </c>
      <c r="AG50" s="14">
        <f t="shared" si="54"/>
        <v>0.64505764653692776</v>
      </c>
      <c r="AK50" s="12">
        <v>18.61</v>
      </c>
      <c r="AL50" s="11" t="s">
        <v>34</v>
      </c>
      <c r="AM50" s="12">
        <v>34.409999999999997</v>
      </c>
      <c r="AN50" s="17">
        <f t="shared" si="50"/>
        <v>15.799999999999997</v>
      </c>
      <c r="AO50" s="17">
        <f t="shared" si="49"/>
        <v>-0.64249999999999829</v>
      </c>
      <c r="AP50" s="14">
        <f t="shared" si="51"/>
        <v>1.5610318790307829</v>
      </c>
      <c r="AU50" s="12">
        <v>16.299587954528398</v>
      </c>
      <c r="AV50" s="11" t="s">
        <v>21</v>
      </c>
      <c r="AW50" s="12">
        <v>35.2364971297716</v>
      </c>
      <c r="AX50" s="17">
        <f t="shared" si="56"/>
        <v>18.936909175243201</v>
      </c>
      <c r="AY50" s="17">
        <f t="shared" si="55"/>
        <v>2.1580000130743358</v>
      </c>
      <c r="AZ50" s="13">
        <f t="shared" si="57"/>
        <v>0.22406667286176066</v>
      </c>
    </row>
    <row r="51" spans="1:60" ht="15">
      <c r="A51" s="18">
        <v>15.3</v>
      </c>
      <c r="B51" s="10" t="s">
        <v>15</v>
      </c>
      <c r="C51" s="18">
        <v>20.12</v>
      </c>
      <c r="D51" s="17">
        <f t="shared" si="61"/>
        <v>4.82</v>
      </c>
      <c r="E51" s="17">
        <f t="shared" si="62"/>
        <v>-0.38999999999999968</v>
      </c>
      <c r="F51" s="13">
        <f t="shared" si="63"/>
        <v>1.3103934038583629</v>
      </c>
      <c r="K51" s="12">
        <v>17.05</v>
      </c>
      <c r="L51" s="10" t="s">
        <v>17</v>
      </c>
      <c r="M51" s="12">
        <v>34.08</v>
      </c>
      <c r="N51" s="17">
        <f t="shared" si="59"/>
        <v>17.029999999999998</v>
      </c>
      <c r="O51" s="17">
        <f t="shared" si="58"/>
        <v>0.10500000000000043</v>
      </c>
      <c r="P51" s="13">
        <f t="shared" si="60"/>
        <v>0.92980494261316149</v>
      </c>
      <c r="S51" s="7">
        <f>AVERAGE(S52:S55)</f>
        <v>16.842500000000001</v>
      </c>
      <c r="U51" s="7">
        <f>AVERAGE(U52:U55)</f>
        <v>31.79</v>
      </c>
      <c r="V51" s="17">
        <f>U51-S51</f>
        <v>14.947499999999998</v>
      </c>
      <c r="W51" s="17">
        <f t="shared" ref="W51:W65" si="64">V51-$V$51</f>
        <v>0</v>
      </c>
      <c r="X51" s="13">
        <f>2^(-W51)</f>
        <v>1</v>
      </c>
      <c r="Y51" s="9" t="s">
        <v>6</v>
      </c>
      <c r="AB51" s="12">
        <v>16.649999999999999</v>
      </c>
      <c r="AC51" s="11" t="s">
        <v>27</v>
      </c>
      <c r="AD51" s="12">
        <v>34.36</v>
      </c>
      <c r="AE51" s="17">
        <f t="shared" si="53"/>
        <v>17.71</v>
      </c>
      <c r="AF51" s="17">
        <f t="shared" si="52"/>
        <v>0.8925000000000054</v>
      </c>
      <c r="AG51" s="14">
        <f t="shared" si="54"/>
        <v>0.53867984795788282</v>
      </c>
      <c r="AK51" s="12">
        <v>18.38</v>
      </c>
      <c r="AL51" s="11" t="s">
        <v>36</v>
      </c>
      <c r="AM51" s="12">
        <v>33.409999999999997</v>
      </c>
      <c r="AN51" s="17">
        <f t="shared" si="50"/>
        <v>15.029999999999998</v>
      </c>
      <c r="AO51" s="17">
        <f t="shared" si="49"/>
        <v>-1.4124999999999979</v>
      </c>
      <c r="AP51" s="14">
        <f t="shared" si="51"/>
        <v>2.6619804944474823</v>
      </c>
      <c r="AU51" s="12">
        <v>16.344033095386202</v>
      </c>
      <c r="AV51" s="11" t="s">
        <v>27</v>
      </c>
      <c r="AW51" s="12">
        <v>33.764280943494001</v>
      </c>
      <c r="AX51" s="17">
        <f t="shared" si="56"/>
        <v>17.420247848107799</v>
      </c>
      <c r="AY51" s="17">
        <f t="shared" si="55"/>
        <v>0.64133868593893339</v>
      </c>
      <c r="AZ51" s="13">
        <f t="shared" si="57"/>
        <v>0.64111777541472426</v>
      </c>
    </row>
    <row r="52" spans="1:60" ht="15">
      <c r="A52" s="18">
        <v>15.05</v>
      </c>
      <c r="B52" s="10" t="s">
        <v>16</v>
      </c>
      <c r="C52" s="18">
        <v>20.079999999999998</v>
      </c>
      <c r="D52" s="17">
        <f t="shared" si="61"/>
        <v>5.0299999999999976</v>
      </c>
      <c r="E52" s="17">
        <f t="shared" si="62"/>
        <v>-0.18000000000000238</v>
      </c>
      <c r="F52" s="13">
        <f t="shared" si="63"/>
        <v>1.1328838852958005</v>
      </c>
      <c r="G52" s="7">
        <f>AVERAGE(F50:F59)</f>
        <v>1.0175417767242452</v>
      </c>
      <c r="K52" s="12">
        <v>17.369304619974301</v>
      </c>
      <c r="L52" s="11" t="s">
        <v>20</v>
      </c>
      <c r="M52" s="12">
        <v>33.18</v>
      </c>
      <c r="N52" s="17">
        <f t="shared" si="59"/>
        <v>15.810695380025699</v>
      </c>
      <c r="O52" s="17">
        <f t="shared" si="58"/>
        <v>-1.1143046199742983</v>
      </c>
      <c r="P52" s="13">
        <f t="shared" si="60"/>
        <v>2.16490635314404</v>
      </c>
      <c r="Q52" s="9" t="s">
        <v>6</v>
      </c>
      <c r="S52" s="12">
        <v>16.57</v>
      </c>
      <c r="T52" s="10" t="s">
        <v>13</v>
      </c>
      <c r="U52" s="12">
        <v>31.33</v>
      </c>
      <c r="V52" s="17">
        <f t="shared" ref="V52:V65" si="65">U52-S52</f>
        <v>14.759999999999998</v>
      </c>
      <c r="W52" s="17">
        <f t="shared" si="64"/>
        <v>-0.1875</v>
      </c>
      <c r="X52" s="13">
        <f t="shared" ref="X52:X65" si="66">2^(-W52)</f>
        <v>1.1387886347566916</v>
      </c>
      <c r="AB52" s="12">
        <v>17.86</v>
      </c>
      <c r="AC52" s="11" t="s">
        <v>29</v>
      </c>
      <c r="AD52" s="12">
        <v>33.99</v>
      </c>
      <c r="AE52" s="17">
        <f t="shared" si="53"/>
        <v>16.130000000000003</v>
      </c>
      <c r="AF52" s="17">
        <f t="shared" si="52"/>
        <v>-0.68749999999999289</v>
      </c>
      <c r="AG52" s="14">
        <f t="shared" si="54"/>
        <v>1.6104903319492463</v>
      </c>
      <c r="AH52" s="7">
        <f>AVERAGE(AG47:AG56)</f>
        <v>1.0017444981625225</v>
      </c>
      <c r="AU52" s="12">
        <v>16.058560980029199</v>
      </c>
      <c r="AV52" s="11" t="s">
        <v>29</v>
      </c>
      <c r="AW52" s="12">
        <v>32.452927957528203</v>
      </c>
      <c r="AX52" s="17">
        <f t="shared" si="56"/>
        <v>16.394366977499004</v>
      </c>
      <c r="AY52" s="17">
        <f t="shared" si="55"/>
        <v>-0.38454218466986134</v>
      </c>
      <c r="AZ52" s="13">
        <f t="shared" si="57"/>
        <v>1.3054454598992387</v>
      </c>
    </row>
    <row r="53" spans="1:60" ht="15">
      <c r="A53" s="18">
        <v>15.81</v>
      </c>
      <c r="B53" s="10" t="s">
        <v>17</v>
      </c>
      <c r="C53" s="18">
        <v>20.66</v>
      </c>
      <c r="D53" s="17">
        <f t="shared" si="61"/>
        <v>4.8499999999999996</v>
      </c>
      <c r="E53" s="17">
        <f t="shared" si="62"/>
        <v>-0.36000000000000032</v>
      </c>
      <c r="F53" s="13">
        <f t="shared" si="63"/>
        <v>1.2834258975629045</v>
      </c>
      <c r="K53" s="12">
        <v>16.87</v>
      </c>
      <c r="L53" s="11" t="s">
        <v>19</v>
      </c>
      <c r="M53" s="12">
        <v>32.659999999999997</v>
      </c>
      <c r="N53" s="17">
        <f t="shared" si="59"/>
        <v>15.789999999999996</v>
      </c>
      <c r="O53" s="17">
        <f t="shared" si="58"/>
        <v>-1.1350000000000016</v>
      </c>
      <c r="P53" s="13">
        <f t="shared" si="60"/>
        <v>2.1961856275741019</v>
      </c>
      <c r="S53" s="12">
        <v>16.579999999999998</v>
      </c>
      <c r="T53" s="10" t="s">
        <v>15</v>
      </c>
      <c r="U53" s="12">
        <v>31.71</v>
      </c>
      <c r="V53" s="17">
        <f t="shared" si="65"/>
        <v>15.130000000000003</v>
      </c>
      <c r="W53" s="17">
        <f t="shared" si="64"/>
        <v>0.18250000000000455</v>
      </c>
      <c r="X53" s="13">
        <f t="shared" si="66"/>
        <v>0.88117471309669049</v>
      </c>
      <c r="Y53" s="7">
        <f>AVERAGE(X52:X55)</f>
        <v>1.0050967011551364</v>
      </c>
      <c r="AB53" s="12">
        <v>19.54</v>
      </c>
      <c r="AC53" s="11" t="s">
        <v>30</v>
      </c>
      <c r="AD53" s="12">
        <v>36.24</v>
      </c>
      <c r="AE53" s="17">
        <f t="shared" si="53"/>
        <v>16.700000000000003</v>
      </c>
      <c r="AF53" s="17">
        <f t="shared" si="52"/>
        <v>-0.11749999999999261</v>
      </c>
      <c r="AG53" s="14">
        <f t="shared" si="54"/>
        <v>1.0848533252097978</v>
      </c>
      <c r="AK53" s="15" t="s">
        <v>49</v>
      </c>
      <c r="AU53" s="12">
        <v>17.300930332766399</v>
      </c>
      <c r="AV53" s="11" t="s">
        <v>30</v>
      </c>
      <c r="AW53" s="12">
        <v>33.849167986860998</v>
      </c>
      <c r="AX53" s="17">
        <f t="shared" si="56"/>
        <v>16.548237654094599</v>
      </c>
      <c r="AY53" s="17">
        <f t="shared" si="55"/>
        <v>-0.23067150807426628</v>
      </c>
      <c r="AZ53" s="13">
        <f t="shared" si="57"/>
        <v>1.1733809769318757</v>
      </c>
      <c r="BA53" s="7">
        <f>AVERAGE(AZ48:AZ53)</f>
        <v>0.72386023360665908</v>
      </c>
    </row>
    <row r="54" spans="1:60" ht="15">
      <c r="A54" s="18">
        <v>15.42</v>
      </c>
      <c r="B54" s="10" t="s">
        <v>18</v>
      </c>
      <c r="C54" s="18">
        <v>20.39</v>
      </c>
      <c r="D54" s="17">
        <f t="shared" si="61"/>
        <v>4.9700000000000006</v>
      </c>
      <c r="E54" s="17">
        <f t="shared" si="62"/>
        <v>-0.23999999999999932</v>
      </c>
      <c r="F54" s="13">
        <f t="shared" si="63"/>
        <v>1.1809926614295299</v>
      </c>
      <c r="K54" s="12">
        <v>16.399999999999999</v>
      </c>
      <c r="L54" s="11" t="s">
        <v>21</v>
      </c>
      <c r="M54" s="12">
        <v>32.57</v>
      </c>
      <c r="N54" s="17">
        <f t="shared" si="59"/>
        <v>16.170000000000002</v>
      </c>
      <c r="O54" s="17">
        <f t="shared" si="58"/>
        <v>-0.75499999999999545</v>
      </c>
      <c r="P54" s="13">
        <f t="shared" si="60"/>
        <v>1.6876315922600305</v>
      </c>
      <c r="Q54" s="7">
        <f>AVERAGE(P48:P51)</f>
        <v>1.0148852430996742</v>
      </c>
      <c r="S54" s="12">
        <v>17.170000000000002</v>
      </c>
      <c r="T54" s="10" t="s">
        <v>16</v>
      </c>
      <c r="U54" s="12">
        <v>32.03</v>
      </c>
      <c r="V54" s="17">
        <f t="shared" si="65"/>
        <v>14.86</v>
      </c>
      <c r="W54" s="17">
        <f t="shared" si="64"/>
        <v>-8.7499999999998579E-2</v>
      </c>
      <c r="X54" s="13">
        <f t="shared" si="66"/>
        <v>1.0625273666151518</v>
      </c>
      <c r="AB54" s="12">
        <v>18.05</v>
      </c>
      <c r="AC54" s="11" t="s">
        <v>31</v>
      </c>
      <c r="AD54" s="12">
        <v>34.5</v>
      </c>
      <c r="AE54" s="17">
        <f t="shared" si="53"/>
        <v>16.45</v>
      </c>
      <c r="AF54" s="17">
        <f t="shared" si="52"/>
        <v>-0.36749999999999616</v>
      </c>
      <c r="AG54" s="14">
        <f t="shared" si="54"/>
        <v>1.2901152930738555</v>
      </c>
      <c r="AK54" s="7" t="s">
        <v>1</v>
      </c>
      <c r="AL54" s="2"/>
      <c r="AM54" s="9" t="s">
        <v>2</v>
      </c>
      <c r="AN54" s="9" t="s">
        <v>3</v>
      </c>
      <c r="AO54" s="9" t="s">
        <v>4</v>
      </c>
      <c r="AP54" s="9" t="s">
        <v>5</v>
      </c>
    </row>
    <row r="55" spans="1:60" ht="15">
      <c r="A55" s="18">
        <v>14.25</v>
      </c>
      <c r="B55" s="10" t="s">
        <v>23</v>
      </c>
      <c r="C55" s="18">
        <v>19.670000000000002</v>
      </c>
      <c r="D55" s="17">
        <f t="shared" si="61"/>
        <v>5.4200000000000017</v>
      </c>
      <c r="E55" s="17">
        <f t="shared" si="62"/>
        <v>0.21000000000000174</v>
      </c>
      <c r="F55" s="13">
        <f t="shared" si="63"/>
        <v>0.86453723130786408</v>
      </c>
      <c r="K55" s="12">
        <v>17.190000000000001</v>
      </c>
      <c r="L55" s="11" t="s">
        <v>22</v>
      </c>
      <c r="M55" s="12">
        <v>34.1</v>
      </c>
      <c r="N55" s="17">
        <f t="shared" si="59"/>
        <v>16.91</v>
      </c>
      <c r="O55" s="17">
        <f t="shared" si="58"/>
        <v>-1.4999999999997016E-2</v>
      </c>
      <c r="P55" s="13">
        <f t="shared" si="60"/>
        <v>1.0104514464867618</v>
      </c>
      <c r="S55" s="12">
        <v>17.05</v>
      </c>
      <c r="T55" s="10" t="s">
        <v>17</v>
      </c>
      <c r="U55" s="12">
        <v>32.090000000000003</v>
      </c>
      <c r="V55" s="17">
        <f t="shared" si="65"/>
        <v>15.040000000000003</v>
      </c>
      <c r="W55" s="17">
        <f t="shared" si="64"/>
        <v>9.250000000000469E-2</v>
      </c>
      <c r="X55" s="13">
        <f t="shared" si="66"/>
        <v>0.93789609015201147</v>
      </c>
      <c r="AB55" s="12">
        <v>18.61</v>
      </c>
      <c r="AC55" s="11" t="s">
        <v>34</v>
      </c>
      <c r="AD55" s="12">
        <v>35.44</v>
      </c>
      <c r="AE55" s="17">
        <f t="shared" si="53"/>
        <v>16.829999999999998</v>
      </c>
      <c r="AF55" s="17">
        <f t="shared" si="52"/>
        <v>1.2500000000002842E-2</v>
      </c>
      <c r="AG55" s="14">
        <f t="shared" si="54"/>
        <v>0.99137308746266017</v>
      </c>
      <c r="AK55" s="7">
        <f>AVERAGE(AK56:AK59)</f>
        <v>16.842500000000001</v>
      </c>
      <c r="AM55" s="7">
        <f>AVERAGE(AM56:AM59)</f>
        <v>31.422499999999999</v>
      </c>
      <c r="AN55" s="17">
        <f>AM55-AK55</f>
        <v>14.579999999999998</v>
      </c>
      <c r="AO55" s="17">
        <f t="shared" ref="AO55:AO69" si="67">AN55-$AN$55</f>
        <v>0</v>
      </c>
      <c r="AP55" s="13">
        <f>2^(-AO55)</f>
        <v>1</v>
      </c>
    </row>
    <row r="56" spans="1:60" ht="15">
      <c r="A56" s="18">
        <v>15.59</v>
      </c>
      <c r="B56" s="10" t="s">
        <v>24</v>
      </c>
      <c r="C56" s="18">
        <v>20.89</v>
      </c>
      <c r="D56" s="17">
        <f t="shared" si="61"/>
        <v>5.3000000000000007</v>
      </c>
      <c r="E56" s="17">
        <f t="shared" si="62"/>
        <v>9.0000000000000746E-2</v>
      </c>
      <c r="F56" s="13">
        <f t="shared" si="63"/>
        <v>0.93952274921401124</v>
      </c>
      <c r="K56" s="12">
        <v>16.649999999999999</v>
      </c>
      <c r="L56" s="11" t="s">
        <v>27</v>
      </c>
      <c r="M56" s="12">
        <v>32.75</v>
      </c>
      <c r="N56" s="17">
        <f t="shared" si="59"/>
        <v>16.100000000000001</v>
      </c>
      <c r="O56" s="17">
        <f t="shared" si="58"/>
        <v>-0.82499999999999574</v>
      </c>
      <c r="P56" s="13">
        <f t="shared" si="60"/>
        <v>1.7715350382047159</v>
      </c>
      <c r="S56" s="12">
        <v>17.369304619974301</v>
      </c>
      <c r="T56" s="11" t="s">
        <v>20</v>
      </c>
      <c r="U56" s="12">
        <v>30.91</v>
      </c>
      <c r="V56" s="17">
        <f t="shared" si="65"/>
        <v>13.540695380025699</v>
      </c>
      <c r="W56" s="17">
        <f t="shared" si="64"/>
        <v>-1.4068046199742987</v>
      </c>
      <c r="X56" s="13">
        <f t="shared" si="66"/>
        <v>2.6514924123162986</v>
      </c>
      <c r="AB56" s="12">
        <v>18.38</v>
      </c>
      <c r="AC56" s="11" t="s">
        <v>36</v>
      </c>
      <c r="AD56" s="12">
        <v>35.29</v>
      </c>
      <c r="AE56" s="17">
        <f t="shared" si="53"/>
        <v>16.91</v>
      </c>
      <c r="AF56" s="17">
        <f t="shared" si="52"/>
        <v>9.250000000000469E-2</v>
      </c>
      <c r="AG56" s="14">
        <f t="shared" si="54"/>
        <v>0.93789609015201147</v>
      </c>
      <c r="AK56" s="12">
        <v>16.57</v>
      </c>
      <c r="AL56" s="10" t="s">
        <v>13</v>
      </c>
      <c r="AM56" s="12">
        <v>31.32</v>
      </c>
      <c r="AN56" s="17">
        <f t="shared" ref="AN56:AN69" si="68">AM56-AK56</f>
        <v>14.75</v>
      </c>
      <c r="AO56" s="17">
        <f t="shared" si="67"/>
        <v>0.17000000000000171</v>
      </c>
      <c r="AP56" s="13">
        <f t="shared" ref="AP56:AP69" si="69">2^(-AO56)</f>
        <v>0.88884268116656917</v>
      </c>
    </row>
    <row r="57" spans="1:60" ht="15">
      <c r="A57" s="18">
        <v>15.31</v>
      </c>
      <c r="B57" s="10" t="s">
        <v>26</v>
      </c>
      <c r="C57" s="18">
        <v>20.85</v>
      </c>
      <c r="D57" s="17">
        <f t="shared" si="61"/>
        <v>5.5400000000000009</v>
      </c>
      <c r="E57" s="17">
        <f t="shared" si="62"/>
        <v>0.33000000000000096</v>
      </c>
      <c r="F57" s="13">
        <f t="shared" si="63"/>
        <v>0.79553648375491814</v>
      </c>
      <c r="K57" s="12">
        <v>17.86</v>
      </c>
      <c r="L57" s="11" t="s">
        <v>29</v>
      </c>
      <c r="M57" s="12">
        <v>33.22</v>
      </c>
      <c r="N57" s="17">
        <f t="shared" si="59"/>
        <v>15.36</v>
      </c>
      <c r="O57" s="17">
        <f t="shared" si="58"/>
        <v>-1.5649999999999977</v>
      </c>
      <c r="P57" s="13">
        <f t="shared" si="60"/>
        <v>2.9587750184976698</v>
      </c>
      <c r="S57" s="12">
        <v>16.87</v>
      </c>
      <c r="T57" s="11" t="s">
        <v>19</v>
      </c>
      <c r="U57" s="12">
        <v>30.89</v>
      </c>
      <c r="V57" s="17">
        <f t="shared" si="65"/>
        <v>14.02</v>
      </c>
      <c r="W57" s="17">
        <f t="shared" si="64"/>
        <v>-0.92749999999999844</v>
      </c>
      <c r="X57" s="13">
        <f t="shared" si="66"/>
        <v>1.9019772633352756</v>
      </c>
      <c r="AK57" s="12">
        <v>16.579999999999998</v>
      </c>
      <c r="AL57" s="10" t="s">
        <v>15</v>
      </c>
      <c r="AM57" s="12">
        <v>31.13</v>
      </c>
      <c r="AN57" s="17">
        <f t="shared" si="68"/>
        <v>14.55</v>
      </c>
      <c r="AO57" s="17">
        <f t="shared" si="67"/>
        <v>-2.9999999999997584E-2</v>
      </c>
      <c r="AP57" s="13">
        <f t="shared" si="69"/>
        <v>1.0210121257071916</v>
      </c>
      <c r="AQ57" s="9" t="s">
        <v>6</v>
      </c>
      <c r="AR57" s="9" t="s">
        <v>11</v>
      </c>
    </row>
    <row r="58" spans="1:60" ht="15">
      <c r="A58" s="18">
        <v>15.98</v>
      </c>
      <c r="B58" s="10" t="s">
        <v>28</v>
      </c>
      <c r="C58" s="18">
        <v>21.56</v>
      </c>
      <c r="D58" s="17">
        <f t="shared" si="61"/>
        <v>5.5799999999999983</v>
      </c>
      <c r="E58" s="17">
        <f t="shared" si="62"/>
        <v>0.36999999999999833</v>
      </c>
      <c r="F58" s="13">
        <f t="shared" si="63"/>
        <v>0.77378249677119582</v>
      </c>
      <c r="K58" s="12">
        <v>19.54</v>
      </c>
      <c r="L58" s="11" t="s">
        <v>30</v>
      </c>
      <c r="M58" s="12">
        <v>34.5</v>
      </c>
      <c r="N58" s="17">
        <f t="shared" si="59"/>
        <v>14.96</v>
      </c>
      <c r="O58" s="17">
        <f t="shared" si="58"/>
        <v>-1.9649999999999963</v>
      </c>
      <c r="P58" s="13">
        <f t="shared" si="60"/>
        <v>3.9041270431048885</v>
      </c>
      <c r="Q58" s="7">
        <f>AVERAGE(P52:P61)</f>
        <v>2.7974149281846108</v>
      </c>
      <c r="S58" s="12">
        <v>16.399999999999999</v>
      </c>
      <c r="T58" s="11" t="s">
        <v>21</v>
      </c>
      <c r="U58" s="12">
        <v>30.67</v>
      </c>
      <c r="V58" s="17">
        <f t="shared" si="65"/>
        <v>14.270000000000003</v>
      </c>
      <c r="W58" s="17">
        <f t="shared" si="64"/>
        <v>-0.67749999999999488</v>
      </c>
      <c r="X58" s="13">
        <f t="shared" si="66"/>
        <v>1.5993658626326996</v>
      </c>
      <c r="AB58" s="15" t="s">
        <v>50</v>
      </c>
      <c r="AK58" s="12">
        <v>17.170000000000002</v>
      </c>
      <c r="AL58" s="10" t="s">
        <v>16</v>
      </c>
      <c r="AM58" s="12">
        <v>31.92</v>
      </c>
      <c r="AN58" s="17">
        <f t="shared" si="68"/>
        <v>14.75</v>
      </c>
      <c r="AO58" s="17">
        <f t="shared" si="67"/>
        <v>0.17000000000000171</v>
      </c>
      <c r="AP58" s="13">
        <f t="shared" si="69"/>
        <v>0.88884268116656917</v>
      </c>
    </row>
    <row r="59" spans="1:60" ht="15">
      <c r="A59" s="18">
        <v>15.68</v>
      </c>
      <c r="B59" s="10" t="s">
        <v>43</v>
      </c>
      <c r="C59" s="18">
        <v>20.9</v>
      </c>
      <c r="D59" s="17">
        <f t="shared" si="61"/>
        <v>5.2199999999999989</v>
      </c>
      <c r="E59" s="17">
        <f t="shared" si="62"/>
        <v>9.9999999999988987E-3</v>
      </c>
      <c r="F59" s="13">
        <f t="shared" si="63"/>
        <v>0.9930924954370367</v>
      </c>
      <c r="K59" s="12">
        <v>18.05</v>
      </c>
      <c r="L59" s="11" t="s">
        <v>31</v>
      </c>
      <c r="M59" s="12">
        <v>32.46</v>
      </c>
      <c r="N59" s="17">
        <f t="shared" si="59"/>
        <v>14.41</v>
      </c>
      <c r="O59" s="17">
        <f t="shared" si="58"/>
        <v>-2.514999999999997</v>
      </c>
      <c r="P59" s="13">
        <f t="shared" si="60"/>
        <v>5.7159765589643605</v>
      </c>
      <c r="S59" s="12">
        <v>17.190000000000001</v>
      </c>
      <c r="T59" s="11" t="s">
        <v>22</v>
      </c>
      <c r="U59" s="12">
        <v>31.61</v>
      </c>
      <c r="V59" s="17">
        <f t="shared" si="65"/>
        <v>14.419999999999998</v>
      </c>
      <c r="W59" s="17">
        <f t="shared" si="64"/>
        <v>-0.52749999999999986</v>
      </c>
      <c r="X59" s="13">
        <f t="shared" si="66"/>
        <v>1.441429223581695</v>
      </c>
      <c r="Y59" s="7">
        <f>AVERAGE(X56:X65)</f>
        <v>1.8087447442648485</v>
      </c>
      <c r="AB59" s="7" t="s">
        <v>1</v>
      </c>
      <c r="AC59" s="2"/>
      <c r="AD59" s="9" t="s">
        <v>2</v>
      </c>
      <c r="AE59" s="9" t="s">
        <v>3</v>
      </c>
      <c r="AF59" s="9" t="s">
        <v>4</v>
      </c>
      <c r="AG59" s="9" t="s">
        <v>5</v>
      </c>
      <c r="AK59" s="12">
        <v>17.05</v>
      </c>
      <c r="AL59" s="10" t="s">
        <v>17</v>
      </c>
      <c r="AM59" s="12">
        <v>31.32</v>
      </c>
      <c r="AN59" s="17">
        <f t="shared" si="68"/>
        <v>14.27</v>
      </c>
      <c r="AO59" s="17">
        <f t="shared" si="67"/>
        <v>-0.30999999999999872</v>
      </c>
      <c r="AP59" s="13">
        <f t="shared" si="69"/>
        <v>1.2397076999389856</v>
      </c>
    </row>
    <row r="60" spans="1:60" ht="15">
      <c r="A60" s="19">
        <v>16.600000000000001</v>
      </c>
      <c r="B60" s="11" t="s">
        <v>20</v>
      </c>
      <c r="C60" s="12">
        <v>21.82</v>
      </c>
      <c r="D60" s="17">
        <f t="shared" si="61"/>
        <v>5.2199999999999989</v>
      </c>
      <c r="E60" s="17">
        <f t="shared" si="62"/>
        <v>9.9999999999988987E-3</v>
      </c>
      <c r="F60" s="14">
        <f t="shared" si="63"/>
        <v>0.9930924954370367</v>
      </c>
      <c r="K60" s="12">
        <v>18.61</v>
      </c>
      <c r="L60" s="11" t="s">
        <v>34</v>
      </c>
      <c r="M60" s="12">
        <v>34.200000000000003</v>
      </c>
      <c r="N60" s="17">
        <f t="shared" si="59"/>
        <v>15.590000000000003</v>
      </c>
      <c r="O60" s="17">
        <f t="shared" si="58"/>
        <v>-1.3349999999999937</v>
      </c>
      <c r="P60" s="13">
        <f t="shared" si="60"/>
        <v>2.5227548176624879</v>
      </c>
      <c r="S60" s="12">
        <v>16.649999999999999</v>
      </c>
      <c r="T60" s="11" t="s">
        <v>27</v>
      </c>
      <c r="U60" s="12">
        <v>31.2</v>
      </c>
      <c r="V60" s="17">
        <f t="shared" si="65"/>
        <v>14.55</v>
      </c>
      <c r="W60" s="17">
        <f t="shared" si="64"/>
        <v>-0.3974999999999973</v>
      </c>
      <c r="X60" s="13">
        <f t="shared" si="66"/>
        <v>1.3172233577886969</v>
      </c>
      <c r="AB60" s="7">
        <f>AVERAGE(AB61:AB64)</f>
        <v>16.842500000000001</v>
      </c>
      <c r="AD60" s="7">
        <f>AVERAGE(AD61:AD64)</f>
        <v>31.205000000000002</v>
      </c>
      <c r="AE60" s="17">
        <f>AD60-AB60</f>
        <v>14.362500000000001</v>
      </c>
      <c r="AF60" s="17">
        <f t="shared" ref="AF60:AF74" si="70">AE60-$AE$60</f>
        <v>0</v>
      </c>
      <c r="AG60" s="13">
        <f>2^(-AF60)</f>
        <v>1</v>
      </c>
      <c r="AH60" s="9" t="s">
        <v>6</v>
      </c>
      <c r="AK60" s="21">
        <v>17.369304619974301</v>
      </c>
      <c r="AL60" s="11" t="s">
        <v>20</v>
      </c>
      <c r="AM60" s="12">
        <v>31.61</v>
      </c>
      <c r="AN60" s="17">
        <f t="shared" si="68"/>
        <v>14.240695380025699</v>
      </c>
      <c r="AO60" s="17">
        <f t="shared" si="67"/>
        <v>-0.33930461997429973</v>
      </c>
      <c r="AP60" s="14">
        <f t="shared" si="69"/>
        <v>1.2651466454102267</v>
      </c>
    </row>
    <row r="61" spans="1:60" ht="15">
      <c r="A61" s="19">
        <v>16.55</v>
      </c>
      <c r="B61" s="11" t="s">
        <v>19</v>
      </c>
      <c r="C61" s="12">
        <v>21.27</v>
      </c>
      <c r="D61" s="17">
        <f t="shared" si="61"/>
        <v>4.7199999999999989</v>
      </c>
      <c r="E61" s="17">
        <f t="shared" si="62"/>
        <v>-0.4900000000000011</v>
      </c>
      <c r="F61" s="14">
        <f t="shared" si="63"/>
        <v>1.4044448757379984</v>
      </c>
      <c r="K61" s="12">
        <v>18.38</v>
      </c>
      <c r="L61" s="11" t="s">
        <v>36</v>
      </c>
      <c r="M61" s="12">
        <v>33.29</v>
      </c>
      <c r="N61" s="17">
        <f t="shared" si="59"/>
        <v>14.91</v>
      </c>
      <c r="O61" s="17">
        <f t="shared" si="58"/>
        <v>-2.014999999999997</v>
      </c>
      <c r="P61" s="13">
        <f t="shared" si="60"/>
        <v>4.0418057859470471</v>
      </c>
      <c r="S61" s="12">
        <v>17.86</v>
      </c>
      <c r="T61" s="11" t="s">
        <v>29</v>
      </c>
      <c r="U61" s="12">
        <v>31.51</v>
      </c>
      <c r="V61" s="17">
        <f t="shared" si="65"/>
        <v>13.650000000000002</v>
      </c>
      <c r="W61" s="17">
        <f t="shared" si="64"/>
        <v>-1.2974999999999959</v>
      </c>
      <c r="X61" s="13">
        <f t="shared" si="66"/>
        <v>2.4580257000794901</v>
      </c>
      <c r="AB61" s="12">
        <v>16.57</v>
      </c>
      <c r="AC61" s="10" t="s">
        <v>13</v>
      </c>
      <c r="AD61" s="12">
        <v>31.12</v>
      </c>
      <c r="AE61" s="17">
        <f t="shared" ref="AE61:AE74" si="71">AD61-AB61</f>
        <v>14.55</v>
      </c>
      <c r="AF61" s="17">
        <f t="shared" si="70"/>
        <v>0.1875</v>
      </c>
      <c r="AG61" s="13">
        <f t="shared" ref="AG61:AG74" si="72">2^(-AF61)</f>
        <v>0.87812608018664984</v>
      </c>
      <c r="AK61" s="12">
        <v>16.87</v>
      </c>
      <c r="AL61" s="11" t="s">
        <v>19</v>
      </c>
      <c r="AM61" s="12">
        <v>31.4</v>
      </c>
      <c r="AN61" s="17">
        <f t="shared" si="68"/>
        <v>14.529999999999998</v>
      </c>
      <c r="AO61" s="17">
        <f t="shared" si="67"/>
        <v>-5.0000000000000711E-2</v>
      </c>
      <c r="AP61" s="14">
        <f t="shared" si="69"/>
        <v>1.035264923841378</v>
      </c>
    </row>
    <row r="62" spans="1:60" ht="15">
      <c r="A62" s="19">
        <v>16.16</v>
      </c>
      <c r="B62" s="11" t="s">
        <v>21</v>
      </c>
      <c r="C62" s="12">
        <v>21.47</v>
      </c>
      <c r="D62" s="17">
        <f t="shared" si="61"/>
        <v>5.3099999999999987</v>
      </c>
      <c r="E62" s="17">
        <f t="shared" si="62"/>
        <v>9.9999999999998757E-2</v>
      </c>
      <c r="F62" s="14">
        <f t="shared" si="63"/>
        <v>0.93303299153680819</v>
      </c>
      <c r="G62" s="7">
        <f>AVERAGE(F60:F68)</f>
        <v>1.8589353355624456</v>
      </c>
      <c r="S62" s="12">
        <v>19.54</v>
      </c>
      <c r="T62" s="11" t="s">
        <v>30</v>
      </c>
      <c r="U62" s="12">
        <v>33.65</v>
      </c>
      <c r="V62" s="17">
        <f t="shared" si="65"/>
        <v>14.11</v>
      </c>
      <c r="W62" s="17">
        <f t="shared" si="64"/>
        <v>-0.83749999999999858</v>
      </c>
      <c r="X62" s="13">
        <f t="shared" si="66"/>
        <v>1.7869509073913008</v>
      </c>
      <c r="AB62" s="12">
        <v>16.579999999999998</v>
      </c>
      <c r="AC62" s="10" t="s">
        <v>15</v>
      </c>
      <c r="AD62" s="12">
        <v>30.94</v>
      </c>
      <c r="AE62" s="17">
        <f t="shared" si="71"/>
        <v>14.360000000000003</v>
      </c>
      <c r="AF62" s="17">
        <f t="shared" si="70"/>
        <v>-2.4999999999977263E-3</v>
      </c>
      <c r="AG62" s="13">
        <f t="shared" si="72"/>
        <v>1.0017343702346944</v>
      </c>
      <c r="AK62" s="12">
        <v>16.399999999999999</v>
      </c>
      <c r="AL62" s="11" t="s">
        <v>21</v>
      </c>
      <c r="AM62" s="12">
        <v>31.5</v>
      </c>
      <c r="AN62" s="17">
        <f t="shared" si="68"/>
        <v>15.100000000000001</v>
      </c>
      <c r="AO62" s="17">
        <f t="shared" si="67"/>
        <v>0.52000000000000313</v>
      </c>
      <c r="AP62" s="14">
        <f t="shared" si="69"/>
        <v>0.69737183317520124</v>
      </c>
      <c r="AQ62" s="7">
        <f>AVERAGE(AP56:AP59)</f>
        <v>1.0096012969948289</v>
      </c>
    </row>
    <row r="63" spans="1:60" ht="15">
      <c r="A63" s="19">
        <v>17.28</v>
      </c>
      <c r="B63" s="11" t="s">
        <v>22</v>
      </c>
      <c r="C63" s="12">
        <v>22.47</v>
      </c>
      <c r="D63" s="17">
        <f t="shared" si="61"/>
        <v>5.1899999999999977</v>
      </c>
      <c r="E63" s="17">
        <f t="shared" si="62"/>
        <v>-2.0000000000002238E-2</v>
      </c>
      <c r="F63" s="14">
        <f t="shared" si="63"/>
        <v>1.0139594797900306</v>
      </c>
      <c r="K63" s="15" t="s">
        <v>51</v>
      </c>
      <c r="S63" s="12">
        <v>18.05</v>
      </c>
      <c r="T63" s="11" t="s">
        <v>31</v>
      </c>
      <c r="U63" s="12">
        <v>32</v>
      </c>
      <c r="V63" s="17">
        <f t="shared" si="65"/>
        <v>13.95</v>
      </c>
      <c r="W63" s="17">
        <f t="shared" si="64"/>
        <v>-0.99749999999999872</v>
      </c>
      <c r="X63" s="13">
        <f t="shared" si="66"/>
        <v>1.9965372651947833</v>
      </c>
      <c r="AB63" s="12">
        <v>17.170000000000002</v>
      </c>
      <c r="AC63" s="10" t="s">
        <v>16</v>
      </c>
      <c r="AD63" s="12">
        <v>30.95</v>
      </c>
      <c r="AE63" s="17">
        <f t="shared" si="71"/>
        <v>13.779999999999998</v>
      </c>
      <c r="AF63" s="17">
        <f t="shared" si="70"/>
        <v>-0.58250000000000313</v>
      </c>
      <c r="AG63" s="13">
        <f t="shared" si="72"/>
        <v>1.4974418706771315</v>
      </c>
      <c r="AK63" s="12">
        <v>17.190000000000001</v>
      </c>
      <c r="AL63" s="11" t="s">
        <v>22</v>
      </c>
      <c r="AM63" s="12">
        <v>32.4</v>
      </c>
      <c r="AN63" s="17">
        <f t="shared" si="68"/>
        <v>15.209999999999997</v>
      </c>
      <c r="AO63" s="17">
        <f t="shared" si="67"/>
        <v>0.62999999999999901</v>
      </c>
      <c r="AP63" s="14">
        <f t="shared" si="69"/>
        <v>0.64617641531874659</v>
      </c>
      <c r="BB63" s="15" t="s">
        <v>52</v>
      </c>
    </row>
    <row r="64" spans="1:60" ht="15">
      <c r="A64" s="12">
        <v>17.259999999999998</v>
      </c>
      <c r="B64" s="11" t="s">
        <v>29</v>
      </c>
      <c r="C64" s="12">
        <v>21.215</v>
      </c>
      <c r="D64" s="17">
        <f t="shared" si="61"/>
        <v>3.9550000000000018</v>
      </c>
      <c r="E64" s="17">
        <f t="shared" si="62"/>
        <v>-1.2549999999999981</v>
      </c>
      <c r="F64" s="14">
        <f t="shared" si="63"/>
        <v>2.3866714860634408</v>
      </c>
      <c r="K64" s="7" t="s">
        <v>1</v>
      </c>
      <c r="L64" s="2"/>
      <c r="M64" s="9" t="s">
        <v>2</v>
      </c>
      <c r="N64" s="9" t="s">
        <v>3</v>
      </c>
      <c r="O64" s="9" t="s">
        <v>4</v>
      </c>
      <c r="P64" s="9" t="s">
        <v>5</v>
      </c>
      <c r="S64" s="12">
        <v>18.61</v>
      </c>
      <c r="T64" s="11" t="s">
        <v>34</v>
      </c>
      <c r="U64" s="12">
        <v>33.19</v>
      </c>
      <c r="V64" s="17">
        <f t="shared" si="65"/>
        <v>14.579999999999998</v>
      </c>
      <c r="W64" s="17">
        <f t="shared" si="64"/>
        <v>-0.36749999999999972</v>
      </c>
      <c r="X64" s="13">
        <f t="shared" si="66"/>
        <v>1.2901152930738586</v>
      </c>
      <c r="AB64" s="12">
        <v>17.05</v>
      </c>
      <c r="AC64" s="10" t="s">
        <v>17</v>
      </c>
      <c r="AD64" s="12">
        <v>31.81</v>
      </c>
      <c r="AE64" s="17">
        <f t="shared" si="71"/>
        <v>14.759999999999998</v>
      </c>
      <c r="AF64" s="17">
        <f t="shared" si="70"/>
        <v>0.3974999999999973</v>
      </c>
      <c r="AG64" s="13">
        <f t="shared" si="72"/>
        <v>0.75917269010379596</v>
      </c>
      <c r="AK64" s="12">
        <v>16.649999999999999</v>
      </c>
      <c r="AL64" s="11" t="s">
        <v>27</v>
      </c>
      <c r="AM64" s="12">
        <v>32.03</v>
      </c>
      <c r="AN64" s="17">
        <f t="shared" si="68"/>
        <v>15.380000000000003</v>
      </c>
      <c r="AO64" s="17">
        <f t="shared" si="67"/>
        <v>0.80000000000000426</v>
      </c>
      <c r="AP64" s="14">
        <f t="shared" si="69"/>
        <v>0.57434917749851588</v>
      </c>
      <c r="BB64" s="7" t="s">
        <v>1</v>
      </c>
      <c r="BC64" s="2"/>
      <c r="BD64" s="9" t="s">
        <v>2</v>
      </c>
      <c r="BE64" s="9" t="s">
        <v>3</v>
      </c>
      <c r="BF64" s="9" t="s">
        <v>4</v>
      </c>
      <c r="BG64" s="9" t="s">
        <v>5</v>
      </c>
      <c r="BH64" s="9" t="s">
        <v>6</v>
      </c>
    </row>
    <row r="65" spans="1:60" ht="15">
      <c r="A65" s="12">
        <v>18.145</v>
      </c>
      <c r="B65" s="11" t="s">
        <v>30</v>
      </c>
      <c r="C65" s="12">
        <v>21.86</v>
      </c>
      <c r="D65" s="17">
        <f t="shared" si="61"/>
        <v>3.7149999999999999</v>
      </c>
      <c r="E65" s="17">
        <f t="shared" si="62"/>
        <v>-1.4950000000000001</v>
      </c>
      <c r="F65" s="14">
        <f t="shared" si="63"/>
        <v>2.818641510284039</v>
      </c>
      <c r="K65" s="7">
        <f>AVERAGE(K66:K71)</f>
        <v>16.490847954157232</v>
      </c>
      <c r="M65" s="7">
        <f>AVERAGE(M66:M71)</f>
        <v>32.152949336267149</v>
      </c>
      <c r="N65" s="17">
        <f>M65-K65</f>
        <v>15.662101382109917</v>
      </c>
      <c r="O65" s="17">
        <f t="shared" ref="O65:O78" si="73">N65-$N$65</f>
        <v>0</v>
      </c>
      <c r="P65" s="13">
        <f>2^(-O65)</f>
        <v>1</v>
      </c>
      <c r="S65" s="12">
        <v>18.38</v>
      </c>
      <c r="T65" s="11" t="s">
        <v>36</v>
      </c>
      <c r="U65" s="12">
        <v>32.61</v>
      </c>
      <c r="V65" s="17">
        <f t="shared" si="65"/>
        <v>14.23</v>
      </c>
      <c r="W65" s="17">
        <f t="shared" si="64"/>
        <v>-0.71749999999999758</v>
      </c>
      <c r="X65" s="13">
        <f t="shared" si="66"/>
        <v>1.6443301572543887</v>
      </c>
      <c r="AB65" s="21">
        <v>17.369304619974301</v>
      </c>
      <c r="AC65" s="11" t="s">
        <v>20</v>
      </c>
      <c r="AD65" s="12">
        <v>30.08</v>
      </c>
      <c r="AE65" s="17">
        <f t="shared" si="71"/>
        <v>12.710695380025697</v>
      </c>
      <c r="AF65" s="17">
        <f t="shared" si="70"/>
        <v>-1.6518046199743033</v>
      </c>
      <c r="AG65" s="14">
        <f t="shared" si="72"/>
        <v>3.1422644900425118</v>
      </c>
      <c r="AH65" s="7">
        <f>AVERAGE(AG61:AG64)</f>
        <v>1.034118752800568</v>
      </c>
      <c r="AK65" s="12">
        <v>17.86</v>
      </c>
      <c r="AL65" s="11" t="s">
        <v>29</v>
      </c>
      <c r="AM65" s="12">
        <v>32.43</v>
      </c>
      <c r="AN65" s="17">
        <f t="shared" si="68"/>
        <v>14.57</v>
      </c>
      <c r="AO65" s="17">
        <f t="shared" si="67"/>
        <v>-9.9999999999980105E-3</v>
      </c>
      <c r="AP65" s="14">
        <f t="shared" si="69"/>
        <v>1.0069555500567173</v>
      </c>
      <c r="BB65" s="7">
        <f>AVERAGE(BB66:BB70)</f>
        <v>17.038898274944199</v>
      </c>
      <c r="BD65" s="7">
        <f>AVERAGE(BD66:BD70)</f>
        <v>28.961192108606397</v>
      </c>
      <c r="BE65" s="17">
        <f>BD65-BB65</f>
        <v>11.922293833662199</v>
      </c>
      <c r="BF65" s="17">
        <f>BE65-$BE$65</f>
        <v>0</v>
      </c>
      <c r="BG65" s="13">
        <f>2^(-BF65)</f>
        <v>1</v>
      </c>
    </row>
    <row r="66" spans="1:60" ht="15">
      <c r="A66" s="12">
        <v>17.754999999999999</v>
      </c>
      <c r="B66" s="11" t="s">
        <v>31</v>
      </c>
      <c r="C66" s="12">
        <v>22.31</v>
      </c>
      <c r="D66" s="17">
        <f t="shared" si="61"/>
        <v>4.5549999999999997</v>
      </c>
      <c r="E66" s="17">
        <f t="shared" si="62"/>
        <v>-0.65500000000000025</v>
      </c>
      <c r="F66" s="14">
        <f t="shared" si="63"/>
        <v>1.574615953138407</v>
      </c>
      <c r="K66" s="12">
        <v>14.5052822189437</v>
      </c>
      <c r="L66" s="10" t="s">
        <v>13</v>
      </c>
      <c r="M66" s="12">
        <v>30.648082054867199</v>
      </c>
      <c r="N66" s="17">
        <f t="shared" ref="N66:N78" si="74">M66-K66</f>
        <v>16.142799835923498</v>
      </c>
      <c r="O66" s="17">
        <f t="shared" si="73"/>
        <v>0.48069845381358078</v>
      </c>
      <c r="P66" s="13">
        <f t="shared" ref="P66:P78" si="75">2^(-O66)</f>
        <v>0.71663059671489338</v>
      </c>
      <c r="AB66" s="12">
        <v>16.87</v>
      </c>
      <c r="AC66" s="11" t="s">
        <v>19</v>
      </c>
      <c r="AD66" s="12">
        <v>29.77</v>
      </c>
      <c r="AE66" s="17">
        <f t="shared" si="71"/>
        <v>12.899999999999999</v>
      </c>
      <c r="AF66" s="17">
        <f t="shared" si="70"/>
        <v>-1.4625000000000021</v>
      </c>
      <c r="AG66" s="14">
        <f t="shared" si="72"/>
        <v>2.7558550338514132</v>
      </c>
      <c r="AK66" s="12">
        <v>19.54</v>
      </c>
      <c r="AL66" s="11" t="s">
        <v>30</v>
      </c>
      <c r="AM66" s="12">
        <v>34.15</v>
      </c>
      <c r="AN66" s="17">
        <f t="shared" si="68"/>
        <v>14.61</v>
      </c>
      <c r="AO66" s="17">
        <f t="shared" si="67"/>
        <v>3.0000000000001137E-2</v>
      </c>
      <c r="AP66" s="14">
        <f t="shared" si="69"/>
        <v>0.97942029758692617</v>
      </c>
      <c r="BB66" s="12"/>
      <c r="BC66" s="10"/>
      <c r="BD66" s="12"/>
      <c r="BE66" s="17"/>
      <c r="BF66" s="17"/>
      <c r="BG66" s="13"/>
    </row>
    <row r="67" spans="1:60" ht="15">
      <c r="A67" s="12">
        <v>17.14</v>
      </c>
      <c r="B67" s="11" t="s">
        <v>34</v>
      </c>
      <c r="C67" s="12">
        <v>21.12</v>
      </c>
      <c r="D67" s="17">
        <f t="shared" si="61"/>
        <v>3.9800000000000004</v>
      </c>
      <c r="E67" s="17">
        <f t="shared" si="62"/>
        <v>-1.2299999999999995</v>
      </c>
      <c r="F67" s="14">
        <f t="shared" si="63"/>
        <v>2.3456698984637567</v>
      </c>
      <c r="K67" s="12">
        <v>18.183849351772398</v>
      </c>
      <c r="L67" s="10" t="s">
        <v>15</v>
      </c>
      <c r="M67" s="12">
        <v>34.399712334162601</v>
      </c>
      <c r="N67" s="17">
        <f t="shared" si="74"/>
        <v>16.215862982390203</v>
      </c>
      <c r="O67" s="17">
        <f t="shared" si="73"/>
        <v>0.55376160028028565</v>
      </c>
      <c r="P67" s="13">
        <f t="shared" si="75"/>
        <v>0.68124158052963002</v>
      </c>
      <c r="S67" s="15" t="s">
        <v>53</v>
      </c>
      <c r="AB67" s="12">
        <v>16.399999999999999</v>
      </c>
      <c r="AC67" s="11" t="s">
        <v>21</v>
      </c>
      <c r="AD67" s="12">
        <v>29.73</v>
      </c>
      <c r="AE67" s="17">
        <f t="shared" si="71"/>
        <v>13.330000000000002</v>
      </c>
      <c r="AF67" s="17">
        <f t="shared" si="70"/>
        <v>-1.0324999999999989</v>
      </c>
      <c r="AG67" s="14">
        <f t="shared" si="72"/>
        <v>2.0455658774945653</v>
      </c>
      <c r="AK67" s="12">
        <v>18.05</v>
      </c>
      <c r="AL67" s="11" t="s">
        <v>31</v>
      </c>
      <c r="AM67" s="12">
        <v>32.11</v>
      </c>
      <c r="AN67" s="17">
        <f t="shared" si="68"/>
        <v>14.059999999999999</v>
      </c>
      <c r="AO67" s="17">
        <f t="shared" si="67"/>
        <v>-0.51999999999999957</v>
      </c>
      <c r="AP67" s="14">
        <f t="shared" si="69"/>
        <v>1.4339552480158269</v>
      </c>
      <c r="AQ67" s="7">
        <f>AVERAGE(AP60:AP69)</f>
        <v>0.99471286765593203</v>
      </c>
      <c r="BB67" s="12">
        <v>18.183849351772398</v>
      </c>
      <c r="BC67" s="10" t="s">
        <v>15</v>
      </c>
      <c r="BD67" s="12">
        <v>30.653578856027199</v>
      </c>
      <c r="BE67" s="17">
        <f t="shared" ref="BE67:BE76" si="76">BD67-BB67</f>
        <v>12.469729504254801</v>
      </c>
      <c r="BF67" s="17">
        <f t="shared" ref="BF67:BF76" si="77">BE67-$BE$65</f>
        <v>0.54743567059260201</v>
      </c>
      <c r="BG67" s="13">
        <f t="shared" ref="BG67:BG76" si="78">2^(-BF67)</f>
        <v>0.6842352473541673</v>
      </c>
    </row>
    <row r="68" spans="1:60" ht="15">
      <c r="A68" s="12">
        <v>18.009999999999998</v>
      </c>
      <c r="B68" s="11" t="s">
        <v>36</v>
      </c>
      <c r="C68" s="12">
        <v>21.515000000000001</v>
      </c>
      <c r="D68" s="17">
        <f t="shared" si="61"/>
        <v>3.5050000000000026</v>
      </c>
      <c r="E68" s="17">
        <f t="shared" si="62"/>
        <v>-1.7049999999999974</v>
      </c>
      <c r="F68" s="14">
        <f t="shared" si="63"/>
        <v>3.2602893296104951</v>
      </c>
      <c r="K68" s="12">
        <v>18.5396294444379</v>
      </c>
      <c r="L68" s="10" t="s">
        <v>16</v>
      </c>
      <c r="M68" s="12">
        <v>34.4727912259698</v>
      </c>
      <c r="N68" s="17">
        <f t="shared" si="74"/>
        <v>15.933161781531901</v>
      </c>
      <c r="O68" s="17">
        <f t="shared" si="73"/>
        <v>0.27106039942198379</v>
      </c>
      <c r="P68" s="13">
        <f t="shared" si="75"/>
        <v>0.82871020923778982</v>
      </c>
      <c r="S68" s="7" t="s">
        <v>1</v>
      </c>
      <c r="T68" s="2"/>
      <c r="U68" s="9" t="s">
        <v>2</v>
      </c>
      <c r="V68" s="9" t="s">
        <v>3</v>
      </c>
      <c r="W68" s="9" t="s">
        <v>4</v>
      </c>
      <c r="X68" s="9" t="s">
        <v>5</v>
      </c>
      <c r="AB68" s="12">
        <v>17.190000000000001</v>
      </c>
      <c r="AC68" s="11" t="s">
        <v>22</v>
      </c>
      <c r="AD68" s="12">
        <v>30.85</v>
      </c>
      <c r="AE68" s="17">
        <f t="shared" si="71"/>
        <v>13.66</v>
      </c>
      <c r="AF68" s="17">
        <f t="shared" si="70"/>
        <v>-0.70250000000000057</v>
      </c>
      <c r="AG68" s="14">
        <f t="shared" si="72"/>
        <v>1.6273222854710729</v>
      </c>
      <c r="AK68" s="12">
        <v>18.61</v>
      </c>
      <c r="AL68" s="11" t="s">
        <v>34</v>
      </c>
      <c r="AM68" s="12">
        <v>33.06</v>
      </c>
      <c r="AN68" s="17">
        <f t="shared" si="68"/>
        <v>14.450000000000003</v>
      </c>
      <c r="AO68" s="17">
        <f t="shared" si="67"/>
        <v>-0.12999999999999545</v>
      </c>
      <c r="AP68" s="14">
        <f t="shared" si="69"/>
        <v>1.0942937012607361</v>
      </c>
      <c r="BB68" s="12">
        <v>18.5396294444379</v>
      </c>
      <c r="BC68" s="10" t="s">
        <v>16</v>
      </c>
      <c r="BD68" s="12">
        <v>30.601781450522399</v>
      </c>
      <c r="BE68" s="17">
        <f t="shared" si="76"/>
        <v>12.062152006084499</v>
      </c>
      <c r="BF68" s="17">
        <f t="shared" si="77"/>
        <v>0.1398581724223007</v>
      </c>
      <c r="BG68" s="13">
        <f t="shared" si="78"/>
        <v>0.90760837553814067</v>
      </c>
    </row>
    <row r="69" spans="1:60" ht="15">
      <c r="K69" s="12">
        <v>14.5153255337262</v>
      </c>
      <c r="L69" s="10" t="s">
        <v>17</v>
      </c>
      <c r="M69" s="12">
        <v>30.132914195356399</v>
      </c>
      <c r="N69" s="17">
        <f t="shared" si="74"/>
        <v>15.617588661630199</v>
      </c>
      <c r="O69" s="17">
        <f t="shared" si="73"/>
        <v>-4.4512720479717771E-2</v>
      </c>
      <c r="P69" s="13">
        <f t="shared" si="75"/>
        <v>1.0313347805186133</v>
      </c>
      <c r="S69" s="7">
        <f>AVERAGE(S70:S73)</f>
        <v>16.842500000000001</v>
      </c>
      <c r="U69" s="7">
        <f>AVERAGE(U70:U73)</f>
        <v>32.107500000000002</v>
      </c>
      <c r="V69" s="17">
        <f>U69-S69</f>
        <v>15.265000000000001</v>
      </c>
      <c r="W69" s="17">
        <f t="shared" ref="W69:W83" si="79">V69-$V$69</f>
        <v>0</v>
      </c>
      <c r="X69" s="13">
        <f>2^(-W69)</f>
        <v>1</v>
      </c>
      <c r="Y69" s="9" t="s">
        <v>6</v>
      </c>
      <c r="AB69" s="12">
        <v>16.649999999999999</v>
      </c>
      <c r="AC69" s="11" t="s">
        <v>27</v>
      </c>
      <c r="AD69" s="12">
        <v>30.31</v>
      </c>
      <c r="AE69" s="17">
        <f t="shared" si="71"/>
        <v>13.66</v>
      </c>
      <c r="AF69" s="17">
        <f t="shared" si="70"/>
        <v>-0.70250000000000057</v>
      </c>
      <c r="AG69" s="14">
        <f t="shared" si="72"/>
        <v>1.6273222854710729</v>
      </c>
      <c r="AK69" s="12">
        <v>18.38</v>
      </c>
      <c r="AL69" s="11" t="s">
        <v>36</v>
      </c>
      <c r="AM69" s="12">
        <v>32.68</v>
      </c>
      <c r="AN69" s="17">
        <f t="shared" si="68"/>
        <v>14.3</v>
      </c>
      <c r="AO69" s="17">
        <f t="shared" si="67"/>
        <v>-0.27999999999999758</v>
      </c>
      <c r="AP69" s="14">
        <f t="shared" si="69"/>
        <v>1.2141948843950447</v>
      </c>
      <c r="AU69" s="15" t="s">
        <v>54</v>
      </c>
      <c r="BB69" s="12">
        <v>14.5153255337262</v>
      </c>
      <c r="BC69" s="10" t="s">
        <v>17</v>
      </c>
      <c r="BD69" s="12">
        <v>26.3369790797299</v>
      </c>
      <c r="BE69" s="17">
        <f t="shared" si="76"/>
        <v>11.8216535460037</v>
      </c>
      <c r="BF69" s="17">
        <f t="shared" si="77"/>
        <v>-0.1006402876584982</v>
      </c>
      <c r="BG69" s="13">
        <f t="shared" si="78"/>
        <v>1.0722492357287552</v>
      </c>
    </row>
    <row r="70" spans="1:60" ht="15">
      <c r="K70" s="12">
        <v>16.916788769840299</v>
      </c>
      <c r="L70" s="10" t="s">
        <v>23</v>
      </c>
      <c r="M70" s="12">
        <v>31.967807244053599</v>
      </c>
      <c r="N70" s="17">
        <f t="shared" si="74"/>
        <v>15.051018474213301</v>
      </c>
      <c r="O70" s="17">
        <f t="shared" si="73"/>
        <v>-0.61108290789661623</v>
      </c>
      <c r="P70" s="5">
        <f t="shared" si="75"/>
        <v>1.5274052714098034</v>
      </c>
      <c r="Q70" s="9" t="s">
        <v>6</v>
      </c>
      <c r="S70" s="12">
        <v>16.57</v>
      </c>
      <c r="T70" s="10" t="s">
        <v>13</v>
      </c>
      <c r="U70" s="12">
        <v>31.85</v>
      </c>
      <c r="V70" s="17">
        <f t="shared" ref="V70:V83" si="80">U70-S70</f>
        <v>15.280000000000001</v>
      </c>
      <c r="W70" s="17">
        <f t="shared" si="79"/>
        <v>1.5000000000000568E-2</v>
      </c>
      <c r="X70" s="13">
        <f t="shared" ref="X70:X83" si="81">2^(-W70)</f>
        <v>0.9896566564152065</v>
      </c>
      <c r="AB70" s="12">
        <v>17.86</v>
      </c>
      <c r="AC70" s="11" t="s">
        <v>29</v>
      </c>
      <c r="AD70" s="12">
        <v>31.04</v>
      </c>
      <c r="AE70" s="17">
        <f t="shared" si="71"/>
        <v>13.18</v>
      </c>
      <c r="AF70" s="17">
        <f t="shared" si="70"/>
        <v>-1.182500000000001</v>
      </c>
      <c r="AG70" s="14">
        <f t="shared" si="72"/>
        <v>2.2696974507716461</v>
      </c>
      <c r="AH70" s="7">
        <f>AVERAGE(AG65:AG74)</f>
        <v>2.1606549195010585</v>
      </c>
      <c r="AU70" s="7" t="s">
        <v>1</v>
      </c>
      <c r="AV70" s="2"/>
      <c r="AW70" s="9" t="s">
        <v>2</v>
      </c>
      <c r="AX70" s="9" t="s">
        <v>3</v>
      </c>
      <c r="AY70" s="9" t="s">
        <v>4</v>
      </c>
      <c r="AZ70" s="9" t="s">
        <v>5</v>
      </c>
      <c r="BB70" s="12">
        <v>16.916788769840299</v>
      </c>
      <c r="BC70" s="10" t="s">
        <v>17</v>
      </c>
      <c r="BD70" s="12">
        <v>28.252429048146102</v>
      </c>
      <c r="BE70" s="17">
        <f t="shared" si="76"/>
        <v>11.335640278305803</v>
      </c>
      <c r="BF70" s="17">
        <f t="shared" si="77"/>
        <v>-0.58665355535639563</v>
      </c>
      <c r="BG70" s="5">
        <f t="shared" si="78"/>
        <v>1.5017592554828978</v>
      </c>
      <c r="BH70" s="7">
        <f>AVERAGE(BG67:BG70)</f>
        <v>1.0414630285259903</v>
      </c>
    </row>
    <row r="71" spans="1:60" ht="15">
      <c r="A71" s="15" t="s">
        <v>55</v>
      </c>
      <c r="K71" s="12">
        <v>16.284212406222899</v>
      </c>
      <c r="L71" s="10" t="s">
        <v>24</v>
      </c>
      <c r="M71" s="12">
        <v>31.296388963193301</v>
      </c>
      <c r="N71" s="17">
        <f t="shared" si="74"/>
        <v>15.012176556970402</v>
      </c>
      <c r="O71" s="17">
        <f t="shared" si="73"/>
        <v>-0.64992482513951444</v>
      </c>
      <c r="P71" s="5">
        <f t="shared" si="75"/>
        <v>1.5690864328958896</v>
      </c>
      <c r="S71" s="12">
        <v>16.579999999999998</v>
      </c>
      <c r="T71" s="10" t="s">
        <v>15</v>
      </c>
      <c r="U71" s="12">
        <v>31.96</v>
      </c>
      <c r="V71" s="17">
        <f t="shared" si="80"/>
        <v>15.380000000000003</v>
      </c>
      <c r="W71" s="17">
        <f t="shared" si="79"/>
        <v>0.11500000000000199</v>
      </c>
      <c r="X71" s="13">
        <f t="shared" si="81"/>
        <v>0.9233823107293937</v>
      </c>
      <c r="Y71" s="7">
        <f>AVERAGE(X70:X73)</f>
        <v>1.001415299556313</v>
      </c>
      <c r="AB71" s="12">
        <v>19.54</v>
      </c>
      <c r="AC71" s="11" t="s">
        <v>30</v>
      </c>
      <c r="AD71" s="12">
        <v>32.92</v>
      </c>
      <c r="AE71" s="17">
        <f t="shared" si="71"/>
        <v>13.380000000000003</v>
      </c>
      <c r="AF71" s="17">
        <f t="shared" si="70"/>
        <v>-0.98249999999999815</v>
      </c>
      <c r="AG71" s="14">
        <f t="shared" si="72"/>
        <v>1.9758863942810296</v>
      </c>
      <c r="AK71" s="15" t="s">
        <v>56</v>
      </c>
      <c r="AU71" s="7">
        <f>AVERAGE(AU72:AU77)</f>
        <v>16.490847954157232</v>
      </c>
      <c r="AW71" s="7">
        <f>AVERAGE(AW72:AW77)</f>
        <v>31.750255818389316</v>
      </c>
      <c r="AX71" s="17">
        <f>AW71-AU71</f>
        <v>15.259407864232085</v>
      </c>
      <c r="AY71" s="17">
        <f t="shared" ref="AY71:AY80" si="82">AX71-$AX$71</f>
        <v>0</v>
      </c>
      <c r="AZ71" s="13">
        <f>2^(-AY71)</f>
        <v>1</v>
      </c>
      <c r="BB71" s="12">
        <v>16.3845269536268</v>
      </c>
      <c r="BC71" s="11" t="s">
        <v>19</v>
      </c>
      <c r="BD71" s="12">
        <v>29.493047359842599</v>
      </c>
      <c r="BE71" s="17">
        <f t="shared" si="76"/>
        <v>13.108520406215799</v>
      </c>
      <c r="BF71" s="17">
        <f t="shared" si="77"/>
        <v>1.1862265725536005</v>
      </c>
      <c r="BG71" s="13">
        <f t="shared" si="78"/>
        <v>0.43945076011761558</v>
      </c>
    </row>
    <row r="72" spans="1:60" ht="15">
      <c r="A72" s="7" t="s">
        <v>1</v>
      </c>
      <c r="B72" s="2"/>
      <c r="C72" s="9" t="s">
        <v>2</v>
      </c>
      <c r="D72" s="9" t="s">
        <v>3</v>
      </c>
      <c r="E72" s="9" t="s">
        <v>4</v>
      </c>
      <c r="F72" s="9" t="s">
        <v>5</v>
      </c>
      <c r="K72" s="12">
        <v>16.335632398180898</v>
      </c>
      <c r="L72" s="11" t="s">
        <v>20</v>
      </c>
      <c r="M72" s="12">
        <v>34.468430287855099</v>
      </c>
      <c r="N72" s="17">
        <f t="shared" si="74"/>
        <v>18.132797889674201</v>
      </c>
      <c r="O72" s="17">
        <f t="shared" si="73"/>
        <v>2.4706965075642842</v>
      </c>
      <c r="P72" s="13">
        <f t="shared" si="75"/>
        <v>0.1804040325472191</v>
      </c>
      <c r="Q72" s="7">
        <f>AVERAGE(P66:P71)</f>
        <v>1.0590681452177699</v>
      </c>
      <c r="S72" s="12">
        <v>17.170000000000002</v>
      </c>
      <c r="T72" s="10" t="s">
        <v>16</v>
      </c>
      <c r="U72" s="12">
        <v>32.340000000000003</v>
      </c>
      <c r="V72" s="17">
        <f t="shared" si="80"/>
        <v>15.170000000000002</v>
      </c>
      <c r="W72" s="17">
        <f t="shared" si="79"/>
        <v>-9.4999999999998863E-2</v>
      </c>
      <c r="X72" s="13">
        <f t="shared" si="81"/>
        <v>1.0680654080478507</v>
      </c>
      <c r="AB72" s="12">
        <v>18.05</v>
      </c>
      <c r="AC72" s="11" t="s">
        <v>31</v>
      </c>
      <c r="AD72" s="12">
        <v>31.1</v>
      </c>
      <c r="AE72" s="17">
        <f t="shared" si="71"/>
        <v>13.05</v>
      </c>
      <c r="AF72" s="17">
        <f t="shared" si="70"/>
        <v>-1.3125</v>
      </c>
      <c r="AG72" s="14">
        <f t="shared" si="72"/>
        <v>2.483715624146968</v>
      </c>
      <c r="AK72" s="7" t="s">
        <v>1</v>
      </c>
      <c r="AL72" s="2"/>
      <c r="AM72" s="9" t="s">
        <v>2</v>
      </c>
      <c r="AN72" s="9" t="s">
        <v>3</v>
      </c>
      <c r="AO72" s="9" t="s">
        <v>4</v>
      </c>
      <c r="AP72" s="9" t="s">
        <v>5</v>
      </c>
      <c r="AU72" s="12">
        <v>14.5052822189437</v>
      </c>
      <c r="AV72" s="10" t="s">
        <v>13</v>
      </c>
      <c r="AW72" s="12">
        <v>29.2661828811713</v>
      </c>
      <c r="AX72" s="17">
        <f t="shared" ref="AX72:AX80" si="83">AW72-AU72</f>
        <v>14.7609006622276</v>
      </c>
      <c r="AY72" s="17">
        <f t="shared" si="82"/>
        <v>-0.49850720200448428</v>
      </c>
      <c r="AZ72" s="13">
        <f t="shared" ref="AZ72:AZ80" si="84">2^(-AY72)</f>
        <v>1.4127509917938237</v>
      </c>
      <c r="BB72" s="12">
        <v>16.299587954528398</v>
      </c>
      <c r="BC72" s="11" t="s">
        <v>21</v>
      </c>
      <c r="BD72" s="12">
        <v>29.730567501922401</v>
      </c>
      <c r="BE72" s="17">
        <f t="shared" si="76"/>
        <v>13.430979547394003</v>
      </c>
      <c r="BF72" s="17">
        <f t="shared" si="77"/>
        <v>1.5086857137318042</v>
      </c>
      <c r="BG72" s="13">
        <f t="shared" si="78"/>
        <v>0.35143122482508288</v>
      </c>
    </row>
    <row r="73" spans="1:60" ht="15">
      <c r="A73" s="7">
        <f>AVERAGE(A74:A83)</f>
        <v>15.248000000000001</v>
      </c>
      <c r="C73" s="7">
        <f>AVERAGE(C74:C83)</f>
        <v>22.726000000000006</v>
      </c>
      <c r="D73" s="17">
        <f>C73-A73</f>
        <v>7.4780000000000051</v>
      </c>
      <c r="E73" s="17">
        <f t="shared" ref="E73:E93" si="85">D73-$D$73</f>
        <v>0</v>
      </c>
      <c r="F73" s="13">
        <f>2^(-E73)</f>
        <v>1</v>
      </c>
      <c r="K73" s="12">
        <v>16.3845269536268</v>
      </c>
      <c r="L73" s="11" t="s">
        <v>19</v>
      </c>
      <c r="M73" s="12">
        <v>33.643490980120397</v>
      </c>
      <c r="N73" s="17">
        <f t="shared" si="74"/>
        <v>17.258964026493597</v>
      </c>
      <c r="O73" s="17">
        <f t="shared" si="73"/>
        <v>1.5968626443836804</v>
      </c>
      <c r="P73" s="13">
        <f t="shared" si="75"/>
        <v>0.33059512497500837</v>
      </c>
      <c r="S73" s="12">
        <v>17.05</v>
      </c>
      <c r="T73" s="10" t="s">
        <v>17</v>
      </c>
      <c r="U73" s="12">
        <v>32.28</v>
      </c>
      <c r="V73" s="17">
        <f t="shared" si="80"/>
        <v>15.23</v>
      </c>
      <c r="W73" s="17">
        <f t="shared" si="79"/>
        <v>-3.5000000000000142E-2</v>
      </c>
      <c r="X73" s="13">
        <f t="shared" si="81"/>
        <v>1.0245568230328015</v>
      </c>
      <c r="AB73" s="12">
        <v>18.61</v>
      </c>
      <c r="AC73" s="11" t="s">
        <v>34</v>
      </c>
      <c r="AD73" s="12">
        <v>32.24</v>
      </c>
      <c r="AE73" s="17">
        <f t="shared" si="71"/>
        <v>13.630000000000003</v>
      </c>
      <c r="AF73" s="17">
        <f t="shared" si="70"/>
        <v>-0.73249999999999815</v>
      </c>
      <c r="AG73" s="14">
        <f t="shared" si="72"/>
        <v>1.6615157858995053</v>
      </c>
      <c r="AK73" s="7">
        <f>AVERAGE(AK74:AK77)</f>
        <v>16.842500000000001</v>
      </c>
      <c r="AM73" s="7">
        <f>AVERAGE(AM74:AM76)</f>
        <v>35.333333333333336</v>
      </c>
      <c r="AN73" s="17">
        <f>AM73-AK73</f>
        <v>18.490833333333335</v>
      </c>
      <c r="AO73" s="17">
        <f t="shared" ref="AO73:AO86" si="86">AN73-$AN$73</f>
        <v>0</v>
      </c>
      <c r="AP73" s="13">
        <f>2^(-AO73)</f>
        <v>1</v>
      </c>
      <c r="AU73" s="12">
        <v>18.183849351772398</v>
      </c>
      <c r="AV73" s="10" t="s">
        <v>15</v>
      </c>
      <c r="AW73" s="12">
        <v>34.477222311965399</v>
      </c>
      <c r="AX73" s="17">
        <f t="shared" si="83"/>
        <v>16.293372960193</v>
      </c>
      <c r="AY73" s="17">
        <f t="shared" si="82"/>
        <v>1.0339650959609159</v>
      </c>
      <c r="AZ73" s="13">
        <f t="shared" si="84"/>
        <v>0.48836607968949081</v>
      </c>
      <c r="BB73" s="12">
        <v>16.324662669887601</v>
      </c>
      <c r="BC73" s="11" t="s">
        <v>22</v>
      </c>
      <c r="BD73" s="12">
        <v>29.420052772581901</v>
      </c>
      <c r="BE73" s="17">
        <f t="shared" si="76"/>
        <v>13.095390102694299</v>
      </c>
      <c r="BF73" s="17">
        <f t="shared" si="77"/>
        <v>1.1730962690321007</v>
      </c>
      <c r="BG73" s="13">
        <f t="shared" si="78"/>
        <v>0.44346855954898673</v>
      </c>
    </row>
    <row r="74" spans="1:60" ht="15">
      <c r="A74" s="18">
        <v>14.09</v>
      </c>
      <c r="B74" s="10" t="s">
        <v>13</v>
      </c>
      <c r="C74" s="18">
        <v>22.26</v>
      </c>
      <c r="D74" s="17">
        <f t="shared" ref="D74:D93" si="87">C74-A74</f>
        <v>8.1700000000000017</v>
      </c>
      <c r="E74" s="17">
        <f t="shared" si="85"/>
        <v>0.69199999999999662</v>
      </c>
      <c r="F74" s="13">
        <f t="shared" ref="F74:F93" si="88">2^(-E74)</f>
        <v>0.61899514541872425</v>
      </c>
      <c r="K74" s="12">
        <v>16.299587954528398</v>
      </c>
      <c r="L74" s="11" t="s">
        <v>21</v>
      </c>
      <c r="M74" s="12">
        <v>33.991483178170597</v>
      </c>
      <c r="N74" s="17">
        <f t="shared" si="74"/>
        <v>17.691895223642199</v>
      </c>
      <c r="O74" s="17">
        <f t="shared" si="73"/>
        <v>2.0297938415322818</v>
      </c>
      <c r="P74" s="13">
        <f t="shared" si="75"/>
        <v>0.2448900662365634</v>
      </c>
      <c r="S74" s="12">
        <v>17.369304619974301</v>
      </c>
      <c r="T74" s="11" t="s">
        <v>20</v>
      </c>
      <c r="U74" s="12">
        <v>32.01</v>
      </c>
      <c r="V74" s="17">
        <f t="shared" si="80"/>
        <v>14.640695380025697</v>
      </c>
      <c r="W74" s="17">
        <f t="shared" si="79"/>
        <v>-0.62430461997430342</v>
      </c>
      <c r="X74" s="13">
        <f t="shared" si="81"/>
        <v>1.5414676578220621</v>
      </c>
      <c r="AB74" s="12">
        <v>18.38</v>
      </c>
      <c r="AC74" s="11" t="s">
        <v>36</v>
      </c>
      <c r="AD74" s="12">
        <v>31.73</v>
      </c>
      <c r="AE74" s="17">
        <f t="shared" si="71"/>
        <v>13.350000000000001</v>
      </c>
      <c r="AF74" s="17">
        <f t="shared" si="70"/>
        <v>-1.0124999999999993</v>
      </c>
      <c r="AG74" s="14">
        <f t="shared" si="72"/>
        <v>2.0174039675807971</v>
      </c>
      <c r="AK74" s="12">
        <v>16.57</v>
      </c>
      <c r="AL74" s="10" t="s">
        <v>15</v>
      </c>
      <c r="AM74" s="12">
        <v>35.479999999999997</v>
      </c>
      <c r="AN74" s="17">
        <f t="shared" ref="AN74:AN86" si="89">AM74-AK75</f>
        <v>18.899999999999999</v>
      </c>
      <c r="AO74" s="17">
        <f t="shared" si="86"/>
        <v>0.40916666666666401</v>
      </c>
      <c r="AP74" s="13">
        <f t="shared" ref="AP74:AP86" si="90">2^(-AO74)</f>
        <v>0.75305823159325003</v>
      </c>
      <c r="AU74" s="12">
        <v>18.5396294444379</v>
      </c>
      <c r="AV74" s="10" t="s">
        <v>16</v>
      </c>
      <c r="AW74" s="12">
        <v>33.0788388139323</v>
      </c>
      <c r="AX74" s="17">
        <f t="shared" si="83"/>
        <v>14.539209369494401</v>
      </c>
      <c r="AY74" s="17">
        <f t="shared" si="82"/>
        <v>-0.7201984947376836</v>
      </c>
      <c r="AZ74" s="13">
        <f t="shared" si="84"/>
        <v>1.6474086794254301</v>
      </c>
      <c r="BB74" s="12">
        <v>16.344033095386202</v>
      </c>
      <c r="BC74" s="11" t="s">
        <v>27</v>
      </c>
      <c r="BD74" s="12">
        <v>28.850194203706099</v>
      </c>
      <c r="BE74" s="17">
        <f t="shared" si="76"/>
        <v>12.506161108319898</v>
      </c>
      <c r="BF74" s="17">
        <f t="shared" si="77"/>
        <v>0.58386727465769894</v>
      </c>
      <c r="BG74" s="13">
        <f t="shared" si="78"/>
        <v>0.66717296072494947</v>
      </c>
    </row>
    <row r="75" spans="1:60" ht="15">
      <c r="A75" s="18">
        <v>15.3</v>
      </c>
      <c r="B75" s="10" t="s">
        <v>15</v>
      </c>
      <c r="C75" s="18">
        <v>22.36</v>
      </c>
      <c r="D75" s="17">
        <f t="shared" si="87"/>
        <v>7.0599999999999987</v>
      </c>
      <c r="E75" s="17">
        <f t="shared" si="85"/>
        <v>-0.41800000000000637</v>
      </c>
      <c r="F75" s="13">
        <f t="shared" si="88"/>
        <v>1.3360740783901053</v>
      </c>
      <c r="G75" s="9" t="s">
        <v>6</v>
      </c>
      <c r="K75" s="12">
        <v>16.324662669887601</v>
      </c>
      <c r="L75" s="11" t="s">
        <v>22</v>
      </c>
      <c r="M75" s="12">
        <v>34.333571933250397</v>
      </c>
      <c r="N75" s="17">
        <f t="shared" si="74"/>
        <v>18.008909263362796</v>
      </c>
      <c r="O75" s="17">
        <f t="shared" si="73"/>
        <v>2.3468078812528788</v>
      </c>
      <c r="P75" s="13">
        <f t="shared" si="75"/>
        <v>0.19658049924254656</v>
      </c>
      <c r="S75" s="12">
        <v>16.87</v>
      </c>
      <c r="T75" s="11" t="s">
        <v>19</v>
      </c>
      <c r="U75" s="12">
        <v>31.42</v>
      </c>
      <c r="V75" s="17">
        <f t="shared" si="80"/>
        <v>14.55</v>
      </c>
      <c r="W75" s="17">
        <f t="shared" si="79"/>
        <v>-0.71499999999999986</v>
      </c>
      <c r="X75" s="13">
        <f t="shared" si="81"/>
        <v>1.6414832176209966</v>
      </c>
      <c r="AK75" s="12">
        <v>16.579999999999998</v>
      </c>
      <c r="AL75" s="10" t="s">
        <v>16</v>
      </c>
      <c r="AM75" s="12">
        <v>35.200000000000003</v>
      </c>
      <c r="AN75" s="17">
        <f t="shared" si="89"/>
        <v>18.03</v>
      </c>
      <c r="AO75" s="17">
        <f t="shared" si="86"/>
        <v>-0.46083333333333343</v>
      </c>
      <c r="AP75" s="13">
        <f t="shared" si="90"/>
        <v>1.3763365917680923</v>
      </c>
      <c r="AQ75" s="9" t="s">
        <v>6</v>
      </c>
      <c r="AR75" s="9" t="s">
        <v>11</v>
      </c>
      <c r="AU75" s="12">
        <v>14.5153255337262</v>
      </c>
      <c r="AV75" s="10" t="s">
        <v>17</v>
      </c>
      <c r="AW75" s="12">
        <v>29.4891049613597</v>
      </c>
      <c r="AX75" s="17">
        <f t="shared" si="83"/>
        <v>14.973779427633501</v>
      </c>
      <c r="AY75" s="17">
        <f t="shared" si="82"/>
        <v>-0.28562843659858395</v>
      </c>
      <c r="AZ75" s="13">
        <f t="shared" si="84"/>
        <v>1.2189411176477913</v>
      </c>
      <c r="BB75" s="12">
        <v>16.058560980029199</v>
      </c>
      <c r="BC75" s="11" t="s">
        <v>29</v>
      </c>
      <c r="BD75" s="12">
        <v>28.141315426604098</v>
      </c>
      <c r="BE75" s="17">
        <f t="shared" si="76"/>
        <v>12.082754446574899</v>
      </c>
      <c r="BF75" s="17">
        <f t="shared" si="77"/>
        <v>0.16046061291270064</v>
      </c>
      <c r="BG75" s="13">
        <f t="shared" si="78"/>
        <v>0.8947393596109473</v>
      </c>
      <c r="BH75" s="7">
        <f>AVERAGE(BG71:BG76)</f>
        <v>0.7994593082275373</v>
      </c>
    </row>
    <row r="76" spans="1:60" ht="15">
      <c r="A76" s="18">
        <v>15.05</v>
      </c>
      <c r="B76" s="10" t="s">
        <v>16</v>
      </c>
      <c r="C76" s="18">
        <v>22.26</v>
      </c>
      <c r="D76" s="17">
        <f t="shared" si="87"/>
        <v>7.2100000000000009</v>
      </c>
      <c r="E76" s="17">
        <f t="shared" si="85"/>
        <v>-0.26800000000000423</v>
      </c>
      <c r="F76" s="13">
        <f t="shared" si="88"/>
        <v>1.2041373812314193</v>
      </c>
      <c r="K76" s="12">
        <v>16.344033095386202</v>
      </c>
      <c r="L76" s="11" t="s">
        <v>27</v>
      </c>
      <c r="M76" s="12">
        <v>32.468803589320402</v>
      </c>
      <c r="N76" s="17">
        <f t="shared" si="74"/>
        <v>16.1247704939342</v>
      </c>
      <c r="O76" s="17">
        <f t="shared" si="73"/>
        <v>0.46266911182428316</v>
      </c>
      <c r="P76" s="13">
        <f t="shared" si="75"/>
        <v>0.72564251399562851</v>
      </c>
      <c r="S76" s="12">
        <v>16.399999999999999</v>
      </c>
      <c r="T76" s="11" t="s">
        <v>21</v>
      </c>
      <c r="U76" s="12">
        <v>31.8</v>
      </c>
      <c r="V76" s="17">
        <f t="shared" si="80"/>
        <v>15.400000000000002</v>
      </c>
      <c r="W76" s="17">
        <f t="shared" si="79"/>
        <v>0.13500000000000156</v>
      </c>
      <c r="X76" s="13">
        <f t="shared" si="81"/>
        <v>0.91066983359197751</v>
      </c>
      <c r="AK76" s="12">
        <v>17.170000000000002</v>
      </c>
      <c r="AL76" s="10" t="s">
        <v>17</v>
      </c>
      <c r="AM76" s="12">
        <v>35.32</v>
      </c>
      <c r="AN76" s="17">
        <f t="shared" si="89"/>
        <v>18.27</v>
      </c>
      <c r="AO76" s="17">
        <f t="shared" si="86"/>
        <v>-0.22083333333333499</v>
      </c>
      <c r="AP76" s="13">
        <f t="shared" si="90"/>
        <v>1.1654065573126506</v>
      </c>
      <c r="AU76" s="12">
        <v>16.916788769840299</v>
      </c>
      <c r="AV76" s="10" t="s">
        <v>23</v>
      </c>
      <c r="AW76" s="12">
        <v>32.018858580830504</v>
      </c>
      <c r="AX76" s="17">
        <f t="shared" si="83"/>
        <v>15.102069810990205</v>
      </c>
      <c r="AY76" s="17">
        <f t="shared" si="82"/>
        <v>-0.15733805324187955</v>
      </c>
      <c r="AZ76" s="13">
        <f t="shared" si="84"/>
        <v>1.1152275089501087</v>
      </c>
      <c r="BB76" s="12">
        <v>17.300930332766399</v>
      </c>
      <c r="BC76" s="11" t="s">
        <v>30</v>
      </c>
      <c r="BD76" s="12">
        <v>28.2228685970755</v>
      </c>
      <c r="BE76" s="17">
        <f t="shared" si="76"/>
        <v>10.921938264309102</v>
      </c>
      <c r="BF76" s="17">
        <f t="shared" si="77"/>
        <v>-1.000355569353097</v>
      </c>
      <c r="BG76" s="13">
        <f t="shared" si="78"/>
        <v>2.0004929845376416</v>
      </c>
    </row>
    <row r="77" spans="1:60" ht="15">
      <c r="A77" s="18">
        <v>15.81</v>
      </c>
      <c r="B77" s="10" t="s">
        <v>17</v>
      </c>
      <c r="C77" s="18">
        <v>22.82</v>
      </c>
      <c r="D77" s="17">
        <f t="shared" si="87"/>
        <v>7.01</v>
      </c>
      <c r="E77" s="17">
        <f t="shared" si="85"/>
        <v>-0.4680000000000053</v>
      </c>
      <c r="F77" s="13">
        <f t="shared" si="88"/>
        <v>1.3831906290109699</v>
      </c>
      <c r="G77" s="7">
        <f>AVERAGE(F74:F83)</f>
        <v>1.0338859921389525</v>
      </c>
      <c r="K77" s="12">
        <v>16.058560980029199</v>
      </c>
      <c r="L77" s="11" t="s">
        <v>29</v>
      </c>
      <c r="M77" s="12">
        <v>32.146405409501099</v>
      </c>
      <c r="N77" s="17">
        <f t="shared" si="74"/>
        <v>16.0878444294719</v>
      </c>
      <c r="O77" s="17">
        <f t="shared" si="73"/>
        <v>0.42574304736198343</v>
      </c>
      <c r="P77" s="13">
        <f t="shared" si="75"/>
        <v>0.74445520771293916</v>
      </c>
      <c r="S77" s="12">
        <v>17.190000000000001</v>
      </c>
      <c r="T77" s="11" t="s">
        <v>22</v>
      </c>
      <c r="U77" s="12">
        <v>32.299999999999997</v>
      </c>
      <c r="V77" s="17">
        <f t="shared" si="80"/>
        <v>15.109999999999996</v>
      </c>
      <c r="W77" s="17">
        <f t="shared" si="79"/>
        <v>-0.15500000000000469</v>
      </c>
      <c r="X77" s="13">
        <f t="shared" si="81"/>
        <v>1.11342161822869</v>
      </c>
      <c r="Y77" s="7">
        <f>AVERAGE(X74:X83)</f>
        <v>1.3451156804947382</v>
      </c>
      <c r="AK77" s="12">
        <v>17.05</v>
      </c>
      <c r="AL77" s="11" t="s">
        <v>20</v>
      </c>
      <c r="AM77" s="12">
        <v>35.51</v>
      </c>
      <c r="AN77" s="17">
        <f t="shared" si="89"/>
        <v>18.140695380025697</v>
      </c>
      <c r="AO77" s="17">
        <f t="shared" si="86"/>
        <v>-0.35013795330763742</v>
      </c>
      <c r="AP77" s="14">
        <f t="shared" si="90"/>
        <v>1.2746825091142389</v>
      </c>
      <c r="AU77" s="12">
        <v>16.284212406222899</v>
      </c>
      <c r="AV77" s="10" t="s">
        <v>24</v>
      </c>
      <c r="AW77" s="12">
        <v>32.171327361076699</v>
      </c>
      <c r="AX77" s="17">
        <f t="shared" si="83"/>
        <v>15.8871149548538</v>
      </c>
      <c r="AY77" s="17">
        <f t="shared" si="82"/>
        <v>0.62770709062171548</v>
      </c>
      <c r="AZ77" s="13">
        <f t="shared" si="84"/>
        <v>0.64720421532824346</v>
      </c>
    </row>
    <row r="78" spans="1:60" ht="15">
      <c r="A78" s="18">
        <v>15.42</v>
      </c>
      <c r="B78" s="10" t="s">
        <v>18</v>
      </c>
      <c r="C78" s="18">
        <v>22.72</v>
      </c>
      <c r="D78" s="17">
        <f t="shared" si="87"/>
        <v>7.2999999999999989</v>
      </c>
      <c r="E78" s="17">
        <f t="shared" si="85"/>
        <v>-0.17800000000000615</v>
      </c>
      <c r="F78" s="13">
        <f t="shared" si="88"/>
        <v>1.1313144628459051</v>
      </c>
      <c r="K78" s="12">
        <v>17.300930332766399</v>
      </c>
      <c r="L78" s="11" t="s">
        <v>30</v>
      </c>
      <c r="M78" s="12">
        <v>33.361314833708697</v>
      </c>
      <c r="N78" s="17">
        <f t="shared" si="74"/>
        <v>16.060384500942298</v>
      </c>
      <c r="O78" s="17">
        <f t="shared" si="73"/>
        <v>0.39828311883238143</v>
      </c>
      <c r="P78" s="13">
        <f t="shared" si="75"/>
        <v>0.75876071038204396</v>
      </c>
      <c r="S78" s="12">
        <v>16.649999999999999</v>
      </c>
      <c r="T78" s="11" t="s">
        <v>27</v>
      </c>
      <c r="U78" s="12">
        <v>31.8</v>
      </c>
      <c r="V78" s="17">
        <f t="shared" si="80"/>
        <v>15.150000000000002</v>
      </c>
      <c r="W78" s="17">
        <f t="shared" si="79"/>
        <v>-0.11499999999999844</v>
      </c>
      <c r="X78" s="13">
        <f t="shared" si="81"/>
        <v>1.0829750455259235</v>
      </c>
      <c r="AK78" s="21">
        <v>17.369304619974301</v>
      </c>
      <c r="AL78" s="11" t="s">
        <v>19</v>
      </c>
      <c r="AM78" s="12">
        <v>34.93</v>
      </c>
      <c r="AN78" s="17">
        <f t="shared" si="89"/>
        <v>18.059999999999999</v>
      </c>
      <c r="AO78" s="17">
        <f t="shared" si="86"/>
        <v>-0.43083333333333584</v>
      </c>
      <c r="AP78" s="14">
        <f t="shared" si="90"/>
        <v>1.3480119942892839</v>
      </c>
      <c r="AU78" s="12">
        <v>16.344033095386202</v>
      </c>
      <c r="AV78" s="11" t="s">
        <v>20</v>
      </c>
      <c r="AW78" s="12">
        <v>31.089954729114801</v>
      </c>
      <c r="AX78" s="17">
        <f t="shared" si="83"/>
        <v>14.745921633728599</v>
      </c>
      <c r="AY78" s="17">
        <f t="shared" si="82"/>
        <v>-0.51348623050348507</v>
      </c>
      <c r="AZ78" s="13">
        <f t="shared" si="84"/>
        <v>1.427495532477034</v>
      </c>
    </row>
    <row r="79" spans="1:60" ht="15">
      <c r="A79" s="18">
        <v>14.25</v>
      </c>
      <c r="B79" s="10" t="s">
        <v>23</v>
      </c>
      <c r="C79" s="18">
        <v>22.43</v>
      </c>
      <c r="D79" s="17">
        <f t="shared" si="87"/>
        <v>8.18</v>
      </c>
      <c r="E79" s="17">
        <f t="shared" si="85"/>
        <v>0.70199999999999463</v>
      </c>
      <c r="F79" s="13">
        <f t="shared" si="88"/>
        <v>0.61471943362729264</v>
      </c>
      <c r="Q79" s="7">
        <f>AVERAGE(P72:P78)</f>
        <v>0.45447545072742129</v>
      </c>
      <c r="S79" s="12">
        <v>17.86</v>
      </c>
      <c r="T79" s="11" t="s">
        <v>29</v>
      </c>
      <c r="U79" s="12">
        <v>32.83</v>
      </c>
      <c r="V79" s="17">
        <f t="shared" si="80"/>
        <v>14.969999999999999</v>
      </c>
      <c r="W79" s="17">
        <f t="shared" si="79"/>
        <v>-0.29500000000000171</v>
      </c>
      <c r="X79" s="13">
        <f t="shared" si="81"/>
        <v>1.2268849772538055</v>
      </c>
      <c r="AK79" s="12">
        <v>16.87</v>
      </c>
      <c r="AL79" s="11" t="s">
        <v>21</v>
      </c>
      <c r="AM79" s="12">
        <v>36.15</v>
      </c>
      <c r="AN79" s="17">
        <f t="shared" si="89"/>
        <v>19.75</v>
      </c>
      <c r="AO79" s="17">
        <f t="shared" si="86"/>
        <v>1.2591666666666654</v>
      </c>
      <c r="AP79" s="14">
        <f t="shared" si="90"/>
        <v>0.41778521223263326</v>
      </c>
      <c r="AU79" s="12">
        <v>16.058560980029199</v>
      </c>
      <c r="AV79" s="11" t="s">
        <v>19</v>
      </c>
      <c r="AW79" s="12">
        <v>31.224347265752701</v>
      </c>
      <c r="AX79" s="17">
        <f t="shared" si="83"/>
        <v>15.165786285723502</v>
      </c>
      <c r="AY79" s="17">
        <f t="shared" si="82"/>
        <v>-9.3621578508582104E-2</v>
      </c>
      <c r="AZ79" s="13">
        <f t="shared" si="84"/>
        <v>1.0670454134074221</v>
      </c>
      <c r="BB79" s="15" t="s">
        <v>57</v>
      </c>
    </row>
    <row r="80" spans="1:60" ht="15">
      <c r="A80" s="18">
        <v>15.59</v>
      </c>
      <c r="B80" s="10" t="s">
        <v>24</v>
      </c>
      <c r="C80" s="18">
        <v>22.92</v>
      </c>
      <c r="D80" s="17">
        <f t="shared" si="87"/>
        <v>7.3300000000000018</v>
      </c>
      <c r="E80" s="17">
        <f t="shared" si="85"/>
        <v>-0.14800000000000324</v>
      </c>
      <c r="F80" s="13">
        <f t="shared" si="88"/>
        <v>1.1080323478649285</v>
      </c>
      <c r="S80" s="12">
        <v>19.54</v>
      </c>
      <c r="T80" s="11" t="s">
        <v>30</v>
      </c>
      <c r="U80" s="12">
        <v>34.54</v>
      </c>
      <c r="V80" s="17">
        <f t="shared" si="80"/>
        <v>15</v>
      </c>
      <c r="W80" s="17">
        <f t="shared" si="79"/>
        <v>-0.26500000000000057</v>
      </c>
      <c r="X80" s="13">
        <f t="shared" si="81"/>
        <v>1.2016360495268512</v>
      </c>
      <c r="AK80" s="12">
        <v>16.399999999999999</v>
      </c>
      <c r="AL80" s="11" t="s">
        <v>22</v>
      </c>
      <c r="AM80" s="12">
        <v>36.1</v>
      </c>
      <c r="AN80" s="17">
        <f t="shared" si="89"/>
        <v>18.91</v>
      </c>
      <c r="AO80" s="17">
        <f t="shared" si="86"/>
        <v>0.41916666666666558</v>
      </c>
      <c r="AP80" s="14">
        <f t="shared" si="90"/>
        <v>0.74785647842234115</v>
      </c>
      <c r="AQ80" s="7">
        <f>AVERAGE(AP74:AP76)</f>
        <v>1.0982671268913309</v>
      </c>
      <c r="AU80" s="12">
        <v>17.300930332766399</v>
      </c>
      <c r="AV80" s="11" t="s">
        <v>21</v>
      </c>
      <c r="AW80" s="12">
        <v>31.1296216519188</v>
      </c>
      <c r="AX80" s="17">
        <f t="shared" si="83"/>
        <v>13.828691319152401</v>
      </c>
      <c r="AY80" s="17">
        <f t="shared" si="82"/>
        <v>-1.430716545079683</v>
      </c>
      <c r="AZ80" s="13">
        <f t="shared" si="84"/>
        <v>2.6958057503643182</v>
      </c>
      <c r="BB80" s="7" t="s">
        <v>1</v>
      </c>
      <c r="BC80" s="2"/>
      <c r="BD80" s="9" t="s">
        <v>2</v>
      </c>
      <c r="BE80" s="9" t="s">
        <v>3</v>
      </c>
      <c r="BF80" s="9" t="s">
        <v>4</v>
      </c>
      <c r="BG80" s="9" t="s">
        <v>5</v>
      </c>
    </row>
    <row r="81" spans="1:60" ht="15">
      <c r="A81" s="18">
        <v>15.31</v>
      </c>
      <c r="B81" s="10" t="s">
        <v>26</v>
      </c>
      <c r="C81" s="18">
        <v>22.88</v>
      </c>
      <c r="D81" s="17">
        <f t="shared" si="87"/>
        <v>7.5699999999999985</v>
      </c>
      <c r="E81" s="17">
        <f t="shared" si="85"/>
        <v>9.199999999999342E-2</v>
      </c>
      <c r="F81" s="13">
        <f t="shared" si="88"/>
        <v>0.93822119650067548</v>
      </c>
      <c r="S81" s="12">
        <v>18.05</v>
      </c>
      <c r="T81" s="11" t="s">
        <v>31</v>
      </c>
      <c r="U81" s="12">
        <v>32.630000000000003</v>
      </c>
      <c r="V81" s="17">
        <f t="shared" si="80"/>
        <v>14.580000000000002</v>
      </c>
      <c r="W81" s="17">
        <f t="shared" si="79"/>
        <v>-0.68499999999999872</v>
      </c>
      <c r="X81" s="13">
        <f t="shared" si="81"/>
        <v>1.6077019814863014</v>
      </c>
      <c r="AK81" s="12">
        <v>17.190000000000001</v>
      </c>
      <c r="AL81" s="11" t="s">
        <v>27</v>
      </c>
      <c r="AM81" s="12">
        <v>36.369999999999997</v>
      </c>
      <c r="AN81" s="17">
        <f t="shared" si="89"/>
        <v>19.72</v>
      </c>
      <c r="AO81" s="17">
        <f t="shared" si="86"/>
        <v>1.2291666666666643</v>
      </c>
      <c r="AP81" s="14">
        <f t="shared" si="90"/>
        <v>0.42656376763067211</v>
      </c>
      <c r="BB81" s="7">
        <f>AVERAGE(BB82:BB87)</f>
        <v>15.913394303652732</v>
      </c>
      <c r="BD81" s="7">
        <f>AVERAGE(BD82:BD87)</f>
        <v>33.128895193145119</v>
      </c>
      <c r="BE81" s="17">
        <f>BD81-BB81</f>
        <v>17.21550088949239</v>
      </c>
      <c r="BF81" s="17">
        <f>BE81-$BE$81</f>
        <v>0</v>
      </c>
      <c r="BG81" s="13">
        <f>2^(-BF81)</f>
        <v>1</v>
      </c>
    </row>
    <row r="82" spans="1:60" ht="15">
      <c r="A82" s="18">
        <v>15.98</v>
      </c>
      <c r="B82" s="10" t="s">
        <v>28</v>
      </c>
      <c r="C82" s="18">
        <v>23.46</v>
      </c>
      <c r="D82" s="17">
        <f t="shared" si="87"/>
        <v>7.48</v>
      </c>
      <c r="E82" s="17">
        <f t="shared" si="85"/>
        <v>1.9999999999953388E-3</v>
      </c>
      <c r="F82" s="13">
        <f t="shared" si="88"/>
        <v>0.99861466610103222</v>
      </c>
      <c r="S82" s="12">
        <v>18.61</v>
      </c>
      <c r="T82" s="11" t="s">
        <v>34</v>
      </c>
      <c r="U82" s="12">
        <v>33.340000000000003</v>
      </c>
      <c r="V82" s="17">
        <f t="shared" si="80"/>
        <v>14.730000000000004</v>
      </c>
      <c r="W82" s="17">
        <f t="shared" si="79"/>
        <v>-0.53499999999999659</v>
      </c>
      <c r="X82" s="13">
        <f t="shared" si="81"/>
        <v>1.4489421545548755</v>
      </c>
      <c r="AK82" s="12">
        <v>16.649999999999999</v>
      </c>
      <c r="AL82" s="11" t="s">
        <v>29</v>
      </c>
      <c r="AM82" s="12">
        <v>35.840000000000003</v>
      </c>
      <c r="AN82" s="17">
        <f t="shared" si="89"/>
        <v>17.980000000000004</v>
      </c>
      <c r="AO82" s="17">
        <f t="shared" si="86"/>
        <v>-0.51083333333333059</v>
      </c>
      <c r="AP82" s="14">
        <f t="shared" si="90"/>
        <v>1.4248729968568925</v>
      </c>
      <c r="AU82" s="15" t="s">
        <v>58</v>
      </c>
      <c r="BB82" s="12">
        <v>14.5052822189437</v>
      </c>
      <c r="BC82" s="10" t="s">
        <v>13</v>
      </c>
      <c r="BD82" s="12">
        <v>32.330674183100101</v>
      </c>
      <c r="BE82" s="17">
        <f t="shared" ref="BE82:BE94" si="91">BD82-BB82</f>
        <v>17.825391964156402</v>
      </c>
      <c r="BF82" s="17">
        <f t="shared" ref="BF82:BF94" si="92">BE82-$BE$81</f>
        <v>0.60989107466401293</v>
      </c>
      <c r="BG82" s="13">
        <f t="shared" ref="BG82:BG94" si="93">2^(-BF82)</f>
        <v>0.65524617199257706</v>
      </c>
    </row>
    <row r="83" spans="1:60" ht="15">
      <c r="A83" s="18">
        <v>15.68</v>
      </c>
      <c r="B83" s="10" t="s">
        <v>43</v>
      </c>
      <c r="C83" s="18">
        <v>23.15</v>
      </c>
      <c r="D83" s="17">
        <f t="shared" si="87"/>
        <v>7.4699999999999989</v>
      </c>
      <c r="E83" s="17">
        <f t="shared" si="85"/>
        <v>-8.0000000000062244E-3</v>
      </c>
      <c r="F83" s="13">
        <f t="shared" si="88"/>
        <v>1.0055605803984724</v>
      </c>
      <c r="S83" s="12">
        <v>18.38</v>
      </c>
      <c r="T83" s="11" t="s">
        <v>36</v>
      </c>
      <c r="U83" s="12">
        <v>32.9</v>
      </c>
      <c r="V83" s="17">
        <f t="shared" si="80"/>
        <v>14.52</v>
      </c>
      <c r="W83" s="17">
        <f t="shared" si="79"/>
        <v>-0.74500000000000099</v>
      </c>
      <c r="X83" s="13">
        <f t="shared" si="81"/>
        <v>1.6759742693358983</v>
      </c>
      <c r="AK83" s="12">
        <v>17.86</v>
      </c>
      <c r="AL83" s="11" t="s">
        <v>30</v>
      </c>
      <c r="AM83" s="12">
        <v>39.119999999999997</v>
      </c>
      <c r="AN83" s="17">
        <f t="shared" si="89"/>
        <v>19.579999999999998</v>
      </c>
      <c r="AO83" s="17">
        <f t="shared" si="86"/>
        <v>1.0891666666666637</v>
      </c>
      <c r="AP83" s="14">
        <f t="shared" si="90"/>
        <v>0.47003279779983947</v>
      </c>
      <c r="AU83" s="7" t="s">
        <v>1</v>
      </c>
      <c r="AV83" s="2"/>
      <c r="AW83" s="9" t="s">
        <v>2</v>
      </c>
      <c r="AX83" s="9" t="s">
        <v>3</v>
      </c>
      <c r="AY83" s="9" t="s">
        <v>4</v>
      </c>
      <c r="AZ83" s="9" t="s">
        <v>5</v>
      </c>
      <c r="BB83" s="12">
        <v>18.5396294444379</v>
      </c>
      <c r="BC83" s="10" t="s">
        <v>16</v>
      </c>
      <c r="BD83" s="12">
        <v>36.241394939880003</v>
      </c>
      <c r="BE83" s="17">
        <f t="shared" si="91"/>
        <v>17.701765495442103</v>
      </c>
      <c r="BF83" s="17">
        <f t="shared" si="92"/>
        <v>0.48626460594971377</v>
      </c>
      <c r="BG83" s="13">
        <f t="shared" si="93"/>
        <v>0.71387104612643626</v>
      </c>
      <c r="BH83" s="9" t="s">
        <v>6</v>
      </c>
    </row>
    <row r="84" spans="1:60" ht="15">
      <c r="A84" s="19">
        <v>16.600000000000001</v>
      </c>
      <c r="B84" s="11" t="s">
        <v>20</v>
      </c>
      <c r="C84" s="12">
        <v>24.19</v>
      </c>
      <c r="D84" s="17">
        <f t="shared" si="87"/>
        <v>7.59</v>
      </c>
      <c r="E84" s="17">
        <f t="shared" si="85"/>
        <v>0.11199999999999477</v>
      </c>
      <c r="F84" s="14">
        <f t="shared" si="88"/>
        <v>0.92530442803785562</v>
      </c>
      <c r="AK84" s="12">
        <v>19.54</v>
      </c>
      <c r="AL84" s="11" t="s">
        <v>31</v>
      </c>
      <c r="AM84" s="12">
        <v>37.200000000000003</v>
      </c>
      <c r="AN84" s="17">
        <f t="shared" si="89"/>
        <v>19.150000000000002</v>
      </c>
      <c r="AO84" s="17">
        <f t="shared" si="86"/>
        <v>0.65916666666666757</v>
      </c>
      <c r="AP84" s="14">
        <f t="shared" si="90"/>
        <v>0.63324396742406397</v>
      </c>
      <c r="AU84" s="7">
        <f>AVERAGE(AU85:AU88)</f>
        <v>16.842500000000001</v>
      </c>
      <c r="AW84" s="7">
        <f>AVERAGE(AW85:AW88)</f>
        <v>33.457499999999996</v>
      </c>
      <c r="AX84" s="17">
        <f>AW84-AU84</f>
        <v>16.614999999999995</v>
      </c>
      <c r="AY84" s="17">
        <f>AX84-$AX$84</f>
        <v>0</v>
      </c>
      <c r="AZ84" s="13">
        <f>2^(-AY84)</f>
        <v>1</v>
      </c>
      <c r="BB84" s="12">
        <v>14.5153255337262</v>
      </c>
      <c r="BC84" s="10" t="s">
        <v>17</v>
      </c>
      <c r="BD84" s="12">
        <v>31.448505404464601</v>
      </c>
      <c r="BE84" s="17">
        <f t="shared" si="91"/>
        <v>16.9331798707384</v>
      </c>
      <c r="BF84" s="17">
        <f t="shared" si="92"/>
        <v>-0.28232101875398996</v>
      </c>
      <c r="BG84" s="13">
        <f t="shared" si="93"/>
        <v>1.2161498625296239</v>
      </c>
    </row>
    <row r="85" spans="1:60" ht="15">
      <c r="A85" s="19">
        <v>16.55</v>
      </c>
      <c r="B85" s="11" t="s">
        <v>19</v>
      </c>
      <c r="C85" s="12">
        <v>23.89</v>
      </c>
      <c r="D85" s="17">
        <f t="shared" si="87"/>
        <v>7.34</v>
      </c>
      <c r="E85" s="17">
        <f t="shared" si="85"/>
        <v>-0.13800000000000523</v>
      </c>
      <c r="F85" s="14">
        <f t="shared" si="88"/>
        <v>1.1003786093661412</v>
      </c>
      <c r="S85" s="15" t="s">
        <v>59</v>
      </c>
      <c r="AB85" s="15" t="s">
        <v>60</v>
      </c>
      <c r="AK85" s="12">
        <v>18.05</v>
      </c>
      <c r="AL85" s="11" t="s">
        <v>34</v>
      </c>
      <c r="AM85" s="12">
        <v>36.909999999999997</v>
      </c>
      <c r="AN85" s="17">
        <f t="shared" si="89"/>
        <v>18.299999999999997</v>
      </c>
      <c r="AO85" s="17">
        <f t="shared" si="86"/>
        <v>-0.19083333333333741</v>
      </c>
      <c r="AP85" s="14">
        <f t="shared" si="90"/>
        <v>1.141422837172914</v>
      </c>
      <c r="AQ85" s="7">
        <f>AVERAGE(AP77:AP86)</f>
        <v>0.84877248263431393</v>
      </c>
      <c r="AU85" s="12">
        <v>16.57</v>
      </c>
      <c r="AV85" s="10" t="s">
        <v>13</v>
      </c>
      <c r="AW85" s="12">
        <v>33.07</v>
      </c>
      <c r="AX85" s="17">
        <f t="shared" ref="AX85:AX98" si="94">AW85-AU85</f>
        <v>16.5</v>
      </c>
      <c r="AY85" s="17">
        <f t="shared" ref="AY85:AY98" si="95">AX85-$AX$84</f>
        <v>-0.11499999999999488</v>
      </c>
      <c r="AZ85" s="13">
        <f t="shared" ref="AZ85:AZ98" si="96">2^(-AY85)</f>
        <v>1.0829750455259208</v>
      </c>
      <c r="BB85" s="12">
        <v>14.7191274487454</v>
      </c>
      <c r="BC85" s="10" t="s">
        <v>18</v>
      </c>
      <c r="BD85" s="12">
        <v>32.188810032530498</v>
      </c>
      <c r="BE85" s="17">
        <f t="shared" si="91"/>
        <v>17.469682583785097</v>
      </c>
      <c r="BF85" s="17">
        <f t="shared" si="92"/>
        <v>0.25418169429270776</v>
      </c>
      <c r="BG85" s="13">
        <f t="shared" si="93"/>
        <v>0.83846258107024307</v>
      </c>
      <c r="BH85" s="7">
        <f>AVERAGE(BG82:BG87)</f>
        <v>1.0544841295962171</v>
      </c>
    </row>
    <row r="86" spans="1:60" ht="15">
      <c r="A86" s="19">
        <v>16.16</v>
      </c>
      <c r="B86" s="11" t="s">
        <v>21</v>
      </c>
      <c r="C86" s="12">
        <v>24.13</v>
      </c>
      <c r="D86" s="17">
        <f t="shared" si="87"/>
        <v>7.9699999999999989</v>
      </c>
      <c r="E86" s="17">
        <f t="shared" si="85"/>
        <v>0.49199999999999378</v>
      </c>
      <c r="F86" s="14">
        <f t="shared" si="88"/>
        <v>0.71103870529364044</v>
      </c>
      <c r="S86" s="7" t="s">
        <v>1</v>
      </c>
      <c r="T86" s="2"/>
      <c r="U86" s="9" t="s">
        <v>2</v>
      </c>
      <c r="V86" s="9" t="s">
        <v>3</v>
      </c>
      <c r="W86" s="9" t="s">
        <v>4</v>
      </c>
      <c r="X86" s="9" t="s">
        <v>5</v>
      </c>
      <c r="AB86" s="7" t="s">
        <v>1</v>
      </c>
      <c r="AC86" s="2"/>
      <c r="AD86" s="9" t="s">
        <v>2</v>
      </c>
      <c r="AE86" s="9" t="s">
        <v>3</v>
      </c>
      <c r="AF86" s="9" t="s">
        <v>4</v>
      </c>
      <c r="AG86" s="9" t="s">
        <v>5</v>
      </c>
      <c r="AK86" s="12">
        <v>18.61</v>
      </c>
      <c r="AL86" s="11" t="s">
        <v>36</v>
      </c>
      <c r="AM86" s="12">
        <v>37.6</v>
      </c>
      <c r="AN86" s="17">
        <f t="shared" si="89"/>
        <v>19.220000000000002</v>
      </c>
      <c r="AO86" s="17">
        <f t="shared" si="86"/>
        <v>0.72916666666666785</v>
      </c>
      <c r="AP86" s="14">
        <f t="shared" si="90"/>
        <v>0.60325226540026045</v>
      </c>
      <c r="AU86" s="12">
        <v>16.579999999999998</v>
      </c>
      <c r="AV86" s="10" t="s">
        <v>15</v>
      </c>
      <c r="AW86" s="12">
        <v>33.22</v>
      </c>
      <c r="AX86" s="17">
        <f t="shared" si="94"/>
        <v>16.64</v>
      </c>
      <c r="AY86" s="17">
        <f t="shared" si="95"/>
        <v>2.5000000000005684E-2</v>
      </c>
      <c r="AZ86" s="13">
        <f t="shared" si="96"/>
        <v>0.98282059854524728</v>
      </c>
      <c r="BB86" s="12">
        <v>16.916788769840299</v>
      </c>
      <c r="BC86" s="10" t="s">
        <v>23</v>
      </c>
      <c r="BD86" s="12">
        <v>33.495989105069597</v>
      </c>
      <c r="BE86" s="17">
        <f t="shared" si="91"/>
        <v>16.579200335229299</v>
      </c>
      <c r="BF86" s="17">
        <f t="shared" si="92"/>
        <v>-0.63630055426309085</v>
      </c>
      <c r="BG86" s="13">
        <f t="shared" si="93"/>
        <v>1.5543383165621492</v>
      </c>
    </row>
    <row r="87" spans="1:60" ht="15">
      <c r="A87" s="19">
        <v>17.28</v>
      </c>
      <c r="B87" s="11" t="s">
        <v>22</v>
      </c>
      <c r="C87" s="12">
        <v>25.14</v>
      </c>
      <c r="D87" s="17">
        <f t="shared" si="87"/>
        <v>7.8599999999999994</v>
      </c>
      <c r="E87" s="17">
        <f t="shared" si="85"/>
        <v>0.38199999999999434</v>
      </c>
      <c r="F87" s="14">
        <f t="shared" si="88"/>
        <v>0.76737304800044637</v>
      </c>
      <c r="G87" s="7">
        <f>AVERAGE(F84:F93)</f>
        <v>2.6729079995229705</v>
      </c>
      <c r="S87" s="7">
        <f>AVERAGE(S88:S90)</f>
        <v>16.036215717665133</v>
      </c>
      <c r="U87" s="7">
        <f>AVERAGE(U88:U90)</f>
        <v>37.979797351049065</v>
      </c>
      <c r="V87" s="17">
        <f>U87-S87</f>
        <v>21.943581633383932</v>
      </c>
      <c r="W87" s="17">
        <f t="shared" ref="W87:W93" si="97">V87-$V$87</f>
        <v>0</v>
      </c>
      <c r="X87" s="13">
        <f>2^(-W87)</f>
        <v>1</v>
      </c>
      <c r="Y87" s="9" t="s">
        <v>6</v>
      </c>
      <c r="AB87" s="7">
        <f>AVERAGE(AB88:AB91)</f>
        <v>16.842500000000001</v>
      </c>
      <c r="AD87" s="7">
        <f>AVERAGE(AD88:AD91)</f>
        <v>35.14</v>
      </c>
      <c r="AE87" s="17">
        <f>AD87-AB87</f>
        <v>18.297499999999999</v>
      </c>
      <c r="AF87" s="17">
        <f t="shared" ref="AF87:AF101" si="98">AE87-$AE$87</f>
        <v>0</v>
      </c>
      <c r="AG87" s="13">
        <f>2^(-AF87)</f>
        <v>1</v>
      </c>
      <c r="AH87" s="9" t="s">
        <v>6</v>
      </c>
      <c r="AK87" s="12">
        <v>18.38</v>
      </c>
      <c r="AU87" s="12">
        <v>17.170000000000002</v>
      </c>
      <c r="AV87" s="10" t="s">
        <v>16</v>
      </c>
      <c r="AW87" s="12">
        <v>34.450000000000003</v>
      </c>
      <c r="AX87" s="17">
        <f t="shared" si="94"/>
        <v>17.28</v>
      </c>
      <c r="AY87" s="17">
        <f t="shared" si="95"/>
        <v>0.66500000000000625</v>
      </c>
      <c r="AZ87" s="13">
        <f t="shared" si="96"/>
        <v>0.63068870441562208</v>
      </c>
      <c r="BB87" s="12">
        <v>16.284212406222899</v>
      </c>
      <c r="BC87" s="10" t="s">
        <v>24</v>
      </c>
      <c r="BD87" s="12">
        <v>33.067997493825899</v>
      </c>
      <c r="BE87" s="17">
        <f t="shared" si="91"/>
        <v>16.783785087603</v>
      </c>
      <c r="BF87" s="17">
        <f t="shared" si="92"/>
        <v>-0.43171580188938918</v>
      </c>
      <c r="BG87" s="13">
        <f t="shared" si="93"/>
        <v>1.3488367992962726</v>
      </c>
    </row>
    <row r="88" spans="1:60" ht="15">
      <c r="A88" s="19">
        <v>16.09</v>
      </c>
      <c r="B88" s="11" t="s">
        <v>27</v>
      </c>
      <c r="C88" s="12">
        <v>24.28</v>
      </c>
      <c r="D88" s="17">
        <f t="shared" si="87"/>
        <v>8.1900000000000013</v>
      </c>
      <c r="E88" s="17">
        <f t="shared" si="85"/>
        <v>0.71199999999999619</v>
      </c>
      <c r="F88" s="14">
        <f t="shared" si="88"/>
        <v>0.61047325633456884</v>
      </c>
      <c r="S88" s="12">
        <v>16.076676753041401</v>
      </c>
      <c r="T88" s="10" t="s">
        <v>13</v>
      </c>
      <c r="U88" s="12">
        <v>36.958631180546597</v>
      </c>
      <c r="V88" s="17">
        <f t="shared" ref="V88:V93" si="99">U88-S88</f>
        <v>20.881954427505196</v>
      </c>
      <c r="W88" s="17">
        <f t="shared" si="97"/>
        <v>-1.0616272058787359</v>
      </c>
      <c r="X88" s="13">
        <f t="shared" ref="X88:X93" si="100">2^(-W88)</f>
        <v>2.0872844283635348</v>
      </c>
      <c r="AB88" s="12">
        <v>16.57</v>
      </c>
      <c r="AC88" s="10" t="s">
        <v>13</v>
      </c>
      <c r="AD88" s="12">
        <v>34.28</v>
      </c>
      <c r="AE88" s="17">
        <f t="shared" ref="AE88:AE101" si="101">AD88-AB88</f>
        <v>17.71</v>
      </c>
      <c r="AF88" s="17">
        <f t="shared" si="98"/>
        <v>-0.58749999999999858</v>
      </c>
      <c r="AG88" s="13">
        <f t="shared" ref="AG88:AG101" si="102">2^(-AF88)</f>
        <v>1.5026406122597173</v>
      </c>
      <c r="AU88" s="12">
        <v>17.05</v>
      </c>
      <c r="AV88" s="10" t="s">
        <v>17</v>
      </c>
      <c r="AW88" s="12">
        <v>33.090000000000003</v>
      </c>
      <c r="AX88" s="17">
        <f t="shared" si="94"/>
        <v>16.040000000000003</v>
      </c>
      <c r="AY88" s="17">
        <f t="shared" si="95"/>
        <v>-0.57499999999999218</v>
      </c>
      <c r="AZ88" s="13">
        <f t="shared" si="96"/>
        <v>1.4896774631226941</v>
      </c>
      <c r="BB88" s="12">
        <v>16.335632398180898</v>
      </c>
      <c r="BC88" s="11" t="s">
        <v>20</v>
      </c>
      <c r="BD88" s="12">
        <v>36.154491496803097</v>
      </c>
      <c r="BE88" s="17">
        <f t="shared" si="91"/>
        <v>19.818859098622198</v>
      </c>
      <c r="BF88" s="17">
        <f t="shared" si="92"/>
        <v>2.6033582091298086</v>
      </c>
      <c r="BG88" s="13">
        <f t="shared" si="93"/>
        <v>0.16455500255184868</v>
      </c>
    </row>
    <row r="89" spans="1:60" ht="15">
      <c r="A89" s="12">
        <v>17.259999999999998</v>
      </c>
      <c r="B89" s="11" t="s">
        <v>29</v>
      </c>
      <c r="C89" s="12">
        <v>22.645</v>
      </c>
      <c r="D89" s="17">
        <f t="shared" si="87"/>
        <v>5.3850000000000016</v>
      </c>
      <c r="E89" s="17">
        <f t="shared" si="85"/>
        <v>-2.0930000000000035</v>
      </c>
      <c r="F89" s="14">
        <f t="shared" si="88"/>
        <v>4.2663431233270677</v>
      </c>
      <c r="S89" s="12">
        <v>15.968047678785</v>
      </c>
      <c r="T89" s="10" t="s">
        <v>15</v>
      </c>
      <c r="U89" s="12">
        <v>38.063512266497497</v>
      </c>
      <c r="V89" s="17">
        <f t="shared" si="99"/>
        <v>22.095464587712499</v>
      </c>
      <c r="W89" s="17">
        <f t="shared" si="97"/>
        <v>0.15188295432856691</v>
      </c>
      <c r="X89" s="13">
        <f t="shared" si="100"/>
        <v>0.90007494980152358</v>
      </c>
      <c r="AB89" s="12">
        <v>16.579999999999998</v>
      </c>
      <c r="AC89" s="10" t="s">
        <v>15</v>
      </c>
      <c r="AD89" s="12">
        <v>35.33</v>
      </c>
      <c r="AE89" s="17">
        <f t="shared" si="101"/>
        <v>18.75</v>
      </c>
      <c r="AF89" s="17">
        <f t="shared" si="98"/>
        <v>0.45250000000000057</v>
      </c>
      <c r="AG89" s="13">
        <f t="shared" si="102"/>
        <v>0.73077541284852043</v>
      </c>
      <c r="AU89" s="21">
        <v>17.369304619974301</v>
      </c>
      <c r="AV89" s="11" t="s">
        <v>20</v>
      </c>
      <c r="AW89" s="12">
        <v>33.31</v>
      </c>
      <c r="AX89" s="17">
        <f t="shared" si="94"/>
        <v>15.940695380025701</v>
      </c>
      <c r="AY89" s="17">
        <f t="shared" si="95"/>
        <v>-0.67430461997429347</v>
      </c>
      <c r="AZ89" s="13">
        <f t="shared" si="96"/>
        <v>1.5958273973790926</v>
      </c>
      <c r="BB89" s="12">
        <v>16.3845269536268</v>
      </c>
      <c r="BC89" s="11" t="s">
        <v>19</v>
      </c>
      <c r="BD89" s="12">
        <v>35.011120349087001</v>
      </c>
      <c r="BE89" s="17">
        <f t="shared" si="91"/>
        <v>18.626593395460201</v>
      </c>
      <c r="BF89" s="17">
        <f t="shared" si="92"/>
        <v>1.4110925059678117</v>
      </c>
      <c r="BG89" s="13">
        <f t="shared" si="93"/>
        <v>0.37602682613976607</v>
      </c>
    </row>
    <row r="90" spans="1:60" ht="15">
      <c r="A90" s="12">
        <v>18.145</v>
      </c>
      <c r="B90" s="11" t="s">
        <v>30</v>
      </c>
      <c r="C90" s="12">
        <v>23.340000000000003</v>
      </c>
      <c r="D90" s="17">
        <f t="shared" si="87"/>
        <v>5.1950000000000038</v>
      </c>
      <c r="E90" s="17">
        <f t="shared" si="85"/>
        <v>-2.2830000000000013</v>
      </c>
      <c r="F90" s="14">
        <f t="shared" si="88"/>
        <v>4.866889434536275</v>
      </c>
      <c r="S90" s="12">
        <v>16.063922721169</v>
      </c>
      <c r="T90" s="10" t="s">
        <v>16</v>
      </c>
      <c r="U90" s="12">
        <v>38.917248606103101</v>
      </c>
      <c r="V90" s="17">
        <f t="shared" si="99"/>
        <v>22.853325884934101</v>
      </c>
      <c r="W90" s="17">
        <f t="shared" si="97"/>
        <v>0.90974425155016903</v>
      </c>
      <c r="X90" s="13">
        <f t="shared" si="100"/>
        <v>0.53227944074113798</v>
      </c>
      <c r="Y90" s="7">
        <f>AVERAGE(X88:X90)</f>
        <v>1.173212939635399</v>
      </c>
      <c r="AB90" s="12">
        <v>17.170000000000002</v>
      </c>
      <c r="AC90" s="10" t="s">
        <v>16</v>
      </c>
      <c r="AD90" s="12">
        <v>35.840000000000003</v>
      </c>
      <c r="AE90" s="17">
        <f t="shared" si="101"/>
        <v>18.670000000000002</v>
      </c>
      <c r="AF90" s="17">
        <f t="shared" si="98"/>
        <v>0.37250000000000227</v>
      </c>
      <c r="AG90" s="13">
        <f t="shared" si="102"/>
        <v>0.77244279497957591</v>
      </c>
      <c r="AK90" s="15" t="s">
        <v>61</v>
      </c>
      <c r="AL90" s="2"/>
      <c r="AM90" s="9" t="s">
        <v>2</v>
      </c>
      <c r="AN90" s="9" t="s">
        <v>3</v>
      </c>
      <c r="AO90" s="9" t="s">
        <v>4</v>
      </c>
      <c r="AP90" s="9" t="s">
        <v>5</v>
      </c>
      <c r="AU90" s="12">
        <v>16.87</v>
      </c>
      <c r="AV90" s="11" t="s">
        <v>19</v>
      </c>
      <c r="AW90" s="12">
        <v>33.19</v>
      </c>
      <c r="AX90" s="17">
        <f t="shared" si="94"/>
        <v>16.319999999999997</v>
      </c>
      <c r="AY90" s="17">
        <f t="shared" si="95"/>
        <v>-0.29499999999999815</v>
      </c>
      <c r="AZ90" s="13">
        <f t="shared" si="96"/>
        <v>1.2268849772538024</v>
      </c>
      <c r="BB90" s="12">
        <v>16.299587954528398</v>
      </c>
      <c r="BC90" s="11" t="s">
        <v>21</v>
      </c>
      <c r="BD90" s="12">
        <v>35.427122023621102</v>
      </c>
      <c r="BE90" s="17">
        <f t="shared" si="91"/>
        <v>19.127534069092704</v>
      </c>
      <c r="BF90" s="17">
        <f t="shared" si="92"/>
        <v>1.9120331796003143</v>
      </c>
      <c r="BG90" s="13">
        <f t="shared" si="93"/>
        <v>0.26571780744918255</v>
      </c>
      <c r="BH90" s="7">
        <f>AVERAGE(BG88:BG94)</f>
        <v>0.83482391497949138</v>
      </c>
    </row>
    <row r="91" spans="1:60" ht="15">
      <c r="A91" s="12">
        <v>17.754999999999999</v>
      </c>
      <c r="B91" s="11" t="s">
        <v>31</v>
      </c>
      <c r="C91" s="12">
        <v>22.884999999999998</v>
      </c>
      <c r="D91" s="17">
        <f t="shared" si="87"/>
        <v>5.129999999999999</v>
      </c>
      <c r="E91" s="17">
        <f t="shared" si="85"/>
        <v>-2.3480000000000061</v>
      </c>
      <c r="F91" s="14">
        <f t="shared" si="88"/>
        <v>5.091179741103792</v>
      </c>
      <c r="S91" s="12">
        <v>16.116115350178301</v>
      </c>
      <c r="T91" s="11" t="s">
        <v>20</v>
      </c>
      <c r="U91" s="12">
        <v>35.280189943926601</v>
      </c>
      <c r="V91" s="17">
        <f t="shared" si="99"/>
        <v>19.1640745937483</v>
      </c>
      <c r="W91" s="17">
        <f t="shared" si="97"/>
        <v>-2.7795070396356323</v>
      </c>
      <c r="X91" s="13">
        <f t="shared" si="100"/>
        <v>6.8661769585617423</v>
      </c>
      <c r="AB91" s="12">
        <v>17.05</v>
      </c>
      <c r="AC91" s="10" t="s">
        <v>17</v>
      </c>
      <c r="AD91" s="12">
        <v>35.11</v>
      </c>
      <c r="AE91" s="17">
        <f t="shared" si="101"/>
        <v>18.059999999999999</v>
      </c>
      <c r="AF91" s="17">
        <f t="shared" si="98"/>
        <v>-0.23750000000000071</v>
      </c>
      <c r="AG91" s="13">
        <f t="shared" si="102"/>
        <v>1.1789479292328133</v>
      </c>
      <c r="AK91" s="7" t="s">
        <v>1</v>
      </c>
      <c r="AM91" s="7">
        <f>AVERAGE(AM92:AM96)</f>
        <v>34.492778461715936</v>
      </c>
      <c r="AN91" s="17">
        <f t="shared" ref="AN91:AN102" si="103">AM91-AK92</f>
        <v>19.104631186220239</v>
      </c>
      <c r="AO91" s="17">
        <f t="shared" ref="AO91:AO102" si="104">AN91-$AN$91</f>
        <v>0</v>
      </c>
      <c r="AP91" s="13">
        <f>2^(-AO91)</f>
        <v>1</v>
      </c>
      <c r="AU91" s="12">
        <v>16.399999999999999</v>
      </c>
      <c r="AV91" s="11" t="s">
        <v>21</v>
      </c>
      <c r="AW91" s="12">
        <v>33.770000000000003</v>
      </c>
      <c r="AX91" s="17">
        <f t="shared" si="94"/>
        <v>17.370000000000005</v>
      </c>
      <c r="AY91" s="17">
        <f t="shared" si="95"/>
        <v>0.75500000000000966</v>
      </c>
      <c r="AZ91" s="13">
        <f t="shared" si="96"/>
        <v>0.59254638547078708</v>
      </c>
      <c r="BB91" s="12">
        <v>16.324662669887601</v>
      </c>
      <c r="BC91" s="11" t="s">
        <v>22</v>
      </c>
      <c r="BD91" s="12">
        <v>35.697151178649399</v>
      </c>
      <c r="BE91" s="17">
        <f t="shared" si="91"/>
        <v>19.372488508761798</v>
      </c>
      <c r="BF91" s="17">
        <f t="shared" si="92"/>
        <v>2.1569876192694082</v>
      </c>
      <c r="BG91" s="13">
        <f t="shared" si="93"/>
        <v>0.22422396412297782</v>
      </c>
    </row>
    <row r="92" spans="1:60" ht="15">
      <c r="A92" s="12">
        <v>17.14</v>
      </c>
      <c r="B92" s="11" t="s">
        <v>34</v>
      </c>
      <c r="C92" s="12">
        <v>22.96</v>
      </c>
      <c r="D92" s="17">
        <f t="shared" si="87"/>
        <v>5.82</v>
      </c>
      <c r="E92" s="17">
        <f t="shared" si="85"/>
        <v>-1.6580000000000048</v>
      </c>
      <c r="F92" s="14">
        <f t="shared" si="88"/>
        <v>3.1557873634098716</v>
      </c>
      <c r="S92" s="12">
        <v>15.2547071918363</v>
      </c>
      <c r="T92" s="11" t="s">
        <v>19</v>
      </c>
      <c r="U92" s="12">
        <v>35.214374468728998</v>
      </c>
      <c r="V92" s="17">
        <f t="shared" si="99"/>
        <v>19.959667276892699</v>
      </c>
      <c r="W92" s="17">
        <f t="shared" si="97"/>
        <v>-1.9839143564912334</v>
      </c>
      <c r="X92" s="13">
        <f t="shared" si="100"/>
        <v>3.9556488371698988</v>
      </c>
      <c r="AB92" s="21">
        <v>17.369304619974301</v>
      </c>
      <c r="AC92" s="11" t="s">
        <v>20</v>
      </c>
      <c r="AD92" s="12">
        <v>35.75</v>
      </c>
      <c r="AE92" s="17">
        <f t="shared" si="101"/>
        <v>18.380695380025699</v>
      </c>
      <c r="AF92" s="17">
        <f t="shared" si="98"/>
        <v>8.3195380025699706E-2</v>
      </c>
      <c r="AG92" s="14">
        <f t="shared" si="102"/>
        <v>0.9439645720957951</v>
      </c>
      <c r="AH92" s="7">
        <f>AVERAGE(AG88:AG91)</f>
        <v>1.0462016873301567</v>
      </c>
      <c r="AK92" s="7">
        <f>AVERAGE(AK93:AK97)</f>
        <v>15.388147275495697</v>
      </c>
      <c r="AL92" s="10" t="s">
        <v>13</v>
      </c>
      <c r="AM92" s="12">
        <v>33.7845832897438</v>
      </c>
      <c r="AN92" s="17">
        <f t="shared" si="103"/>
        <v>19.279301070800102</v>
      </c>
      <c r="AO92" s="17">
        <f t="shared" si="104"/>
        <v>0.17466988457986332</v>
      </c>
      <c r="AP92" s="13">
        <f t="shared" ref="AP92:AP102" si="105">2^(-AO92)</f>
        <v>0.88597022235209921</v>
      </c>
      <c r="AU92" s="12">
        <v>17.190000000000001</v>
      </c>
      <c r="AV92" s="11" t="s">
        <v>22</v>
      </c>
      <c r="AW92" s="12">
        <v>34.54</v>
      </c>
      <c r="AX92" s="17">
        <f t="shared" si="94"/>
        <v>17.349999999999998</v>
      </c>
      <c r="AY92" s="17">
        <f t="shared" si="95"/>
        <v>0.73500000000000298</v>
      </c>
      <c r="AZ92" s="13">
        <f t="shared" si="96"/>
        <v>0.60081802476342416</v>
      </c>
      <c r="BA92" s="9" t="s">
        <v>6</v>
      </c>
      <c r="BB92" s="12">
        <v>16.344033095386202</v>
      </c>
      <c r="BC92" s="11" t="s">
        <v>27</v>
      </c>
      <c r="BD92" s="12">
        <v>33.419885370735301</v>
      </c>
      <c r="BE92" s="17">
        <f t="shared" si="91"/>
        <v>17.075852275349099</v>
      </c>
      <c r="BF92" s="17">
        <f t="shared" si="92"/>
        <v>-0.13964861414329022</v>
      </c>
      <c r="BG92" s="13">
        <f t="shared" si="93"/>
        <v>1.1016367662163351</v>
      </c>
    </row>
    <row r="93" spans="1:60" ht="15">
      <c r="A93" s="12">
        <v>18.009999999999998</v>
      </c>
      <c r="B93" s="11" t="s">
        <v>36</v>
      </c>
      <c r="C93" s="12">
        <v>23.1</v>
      </c>
      <c r="D93" s="17">
        <f t="shared" si="87"/>
        <v>5.0900000000000034</v>
      </c>
      <c r="E93" s="17">
        <f t="shared" si="85"/>
        <v>-2.3880000000000017</v>
      </c>
      <c r="F93" s="14">
        <f t="shared" si="88"/>
        <v>5.2343122858200468</v>
      </c>
      <c r="S93" s="12">
        <v>16.0263353580591</v>
      </c>
      <c r="T93" s="11" t="s">
        <v>21</v>
      </c>
      <c r="U93" s="12">
        <v>35.744556605794202</v>
      </c>
      <c r="V93" s="17">
        <f t="shared" si="99"/>
        <v>19.718221247735102</v>
      </c>
      <c r="W93" s="17">
        <f t="shared" si="97"/>
        <v>-2.2253603856488304</v>
      </c>
      <c r="X93" s="13">
        <f t="shared" si="100"/>
        <v>4.6762769837334384</v>
      </c>
      <c r="Y93" s="7">
        <f>AVERAGE(X91:X93)</f>
        <v>5.1660342598216928</v>
      </c>
      <c r="AB93" s="12">
        <v>16.87</v>
      </c>
      <c r="AC93" s="11" t="s">
        <v>19</v>
      </c>
      <c r="AD93" s="12">
        <v>36.18</v>
      </c>
      <c r="AE93" s="17">
        <f t="shared" si="101"/>
        <v>19.309999999999999</v>
      </c>
      <c r="AF93" s="17">
        <f t="shared" si="98"/>
        <v>1.0124999999999993</v>
      </c>
      <c r="AG93" s="14">
        <f t="shared" si="102"/>
        <v>0.49568654373133125</v>
      </c>
      <c r="AK93" s="12">
        <v>14.5052822189437</v>
      </c>
      <c r="AL93" s="10" t="s">
        <v>15</v>
      </c>
      <c r="AM93" s="12">
        <v>33.8173403358185</v>
      </c>
      <c r="AN93" s="17">
        <f t="shared" si="103"/>
        <v>19.302014802092302</v>
      </c>
      <c r="AO93" s="17">
        <f t="shared" si="104"/>
        <v>0.19738361587206299</v>
      </c>
      <c r="AP93" s="13">
        <f t="shared" si="105"/>
        <v>0.87213077339267187</v>
      </c>
      <c r="AU93" s="12">
        <v>16.649999999999999</v>
      </c>
      <c r="AV93" s="11" t="s">
        <v>27</v>
      </c>
      <c r="AW93" s="12">
        <v>33.549999999999997</v>
      </c>
      <c r="AX93" s="17">
        <f t="shared" si="94"/>
        <v>16.899999999999999</v>
      </c>
      <c r="AY93" s="17">
        <f t="shared" si="95"/>
        <v>0.28500000000000369</v>
      </c>
      <c r="AZ93" s="13">
        <f t="shared" si="96"/>
        <v>0.82074160881049629</v>
      </c>
      <c r="BB93" s="12">
        <v>16.058560980029199</v>
      </c>
      <c r="BC93" s="11" t="s">
        <v>29</v>
      </c>
      <c r="BD93" s="12">
        <v>34.002766577941998</v>
      </c>
      <c r="BE93" s="17">
        <f t="shared" si="91"/>
        <v>17.944205597912799</v>
      </c>
      <c r="BF93" s="17">
        <f t="shared" si="92"/>
        <v>0.72870470842040902</v>
      </c>
      <c r="BG93" s="13">
        <f t="shared" si="93"/>
        <v>0.60344546075505723</v>
      </c>
    </row>
    <row r="94" spans="1:60" ht="15">
      <c r="S94" s="12"/>
      <c r="U94" s="12"/>
      <c r="V94" s="17"/>
      <c r="W94" s="17"/>
      <c r="X94" s="5"/>
      <c r="AB94" s="12">
        <v>16.399999999999999</v>
      </c>
      <c r="AC94" s="11" t="s">
        <v>21</v>
      </c>
      <c r="AD94" s="12">
        <v>36.380000000000003</v>
      </c>
      <c r="AE94" s="17">
        <f t="shared" si="101"/>
        <v>19.980000000000004</v>
      </c>
      <c r="AF94" s="17">
        <f t="shared" si="98"/>
        <v>1.6825000000000045</v>
      </c>
      <c r="AG94" s="14">
        <f t="shared" si="102"/>
        <v>0.31154230752039019</v>
      </c>
      <c r="AK94" s="12">
        <v>14.5153255337262</v>
      </c>
      <c r="AL94" s="10" t="s">
        <v>16</v>
      </c>
      <c r="AM94" s="12">
        <v>34.653472883839498</v>
      </c>
      <c r="AN94" s="17">
        <f t="shared" si="103"/>
        <v>19.934345435094098</v>
      </c>
      <c r="AO94" s="17">
        <f t="shared" si="104"/>
        <v>0.82971424887385936</v>
      </c>
      <c r="AP94" s="13">
        <f t="shared" si="105"/>
        <v>0.56264067218924851</v>
      </c>
      <c r="AQ94" s="9" t="s">
        <v>6</v>
      </c>
      <c r="AU94" s="12">
        <v>17.86</v>
      </c>
      <c r="AV94" s="11" t="s">
        <v>29</v>
      </c>
      <c r="AW94" s="12">
        <v>33.26</v>
      </c>
      <c r="AX94" s="17">
        <f t="shared" si="94"/>
        <v>15.399999999999999</v>
      </c>
      <c r="AY94" s="17">
        <f t="shared" si="95"/>
        <v>-1.2149999999999963</v>
      </c>
      <c r="AZ94" s="13">
        <f t="shared" si="96"/>
        <v>2.321407828767434</v>
      </c>
      <c r="BB94" s="12">
        <v>17.300930332766399</v>
      </c>
      <c r="BC94" s="11" t="s">
        <v>30</v>
      </c>
      <c r="BD94" s="12">
        <v>32.880369718135498</v>
      </c>
      <c r="BE94" s="17">
        <f t="shared" si="91"/>
        <v>15.579439385369099</v>
      </c>
      <c r="BF94" s="17">
        <f t="shared" si="92"/>
        <v>-1.6360615041232904</v>
      </c>
      <c r="BG94" s="13">
        <f t="shared" si="93"/>
        <v>3.108161577621273</v>
      </c>
    </row>
    <row r="95" spans="1:60" ht="15">
      <c r="A95" s="15" t="s">
        <v>62</v>
      </c>
      <c r="S95" s="12"/>
      <c r="U95" s="12"/>
      <c r="V95" s="17"/>
      <c r="W95" s="17"/>
      <c r="X95" s="5"/>
      <c r="AB95" s="12">
        <v>17.190000000000001</v>
      </c>
      <c r="AC95" s="11" t="s">
        <v>22</v>
      </c>
      <c r="AD95" s="12">
        <v>37.19</v>
      </c>
      <c r="AE95" s="17">
        <f t="shared" si="101"/>
        <v>19.999999999999996</v>
      </c>
      <c r="AF95" s="17">
        <f t="shared" si="98"/>
        <v>1.702499999999997</v>
      </c>
      <c r="AG95" s="14">
        <f t="shared" si="102"/>
        <v>0.30725321250993776</v>
      </c>
      <c r="AK95" s="12">
        <v>14.7191274487454</v>
      </c>
      <c r="AL95" s="10" t="s">
        <v>17</v>
      </c>
      <c r="AM95" s="12">
        <v>35.309983534221502</v>
      </c>
      <c r="AN95" s="17">
        <f t="shared" si="103"/>
        <v>18.393194764381203</v>
      </c>
      <c r="AO95" s="17">
        <f t="shared" si="104"/>
        <v>-0.71143642183903566</v>
      </c>
      <c r="AP95" s="13">
        <f t="shared" si="105"/>
        <v>1.6374336194176573</v>
      </c>
      <c r="AU95" s="12">
        <v>19.54</v>
      </c>
      <c r="AV95" s="11" t="s">
        <v>30</v>
      </c>
      <c r="AW95" s="12">
        <v>35.56</v>
      </c>
      <c r="AX95" s="17">
        <f t="shared" si="94"/>
        <v>16.020000000000003</v>
      </c>
      <c r="AY95" s="17">
        <f t="shared" si="95"/>
        <v>-0.59499999999999176</v>
      </c>
      <c r="AZ95" s="13">
        <f t="shared" si="96"/>
        <v>1.5104725855628169</v>
      </c>
    </row>
    <row r="96" spans="1:60" ht="15">
      <c r="A96" s="7" t="s">
        <v>1</v>
      </c>
      <c r="B96" s="2"/>
      <c r="C96" s="9" t="s">
        <v>2</v>
      </c>
      <c r="D96" s="9" t="s">
        <v>3</v>
      </c>
      <c r="E96" s="9" t="s">
        <v>4</v>
      </c>
      <c r="F96" s="9" t="s">
        <v>5</v>
      </c>
      <c r="S96" s="12"/>
      <c r="T96" s="16"/>
      <c r="U96" s="12"/>
      <c r="V96" s="17"/>
      <c r="W96" s="17"/>
      <c r="X96" s="5"/>
      <c r="AB96" s="12">
        <v>16.649999999999999</v>
      </c>
      <c r="AC96" s="11" t="s">
        <v>27</v>
      </c>
      <c r="AD96" s="12">
        <v>36.26</v>
      </c>
      <c r="AE96" s="17">
        <f t="shared" si="101"/>
        <v>19.61</v>
      </c>
      <c r="AF96" s="17">
        <f t="shared" si="98"/>
        <v>1.3125</v>
      </c>
      <c r="AG96" s="14">
        <f t="shared" si="102"/>
        <v>0.40262258298731357</v>
      </c>
      <c r="AK96" s="12">
        <v>16.916788769840299</v>
      </c>
      <c r="AL96" s="10" t="s">
        <v>18</v>
      </c>
      <c r="AM96" s="12">
        <v>34.898512264956402</v>
      </c>
      <c r="AN96" s="17">
        <f t="shared" si="103"/>
        <v>18.614299858733503</v>
      </c>
      <c r="AO96" s="17">
        <f t="shared" si="104"/>
        <v>-0.4903313274867358</v>
      </c>
      <c r="AP96" s="13">
        <f t="shared" si="105"/>
        <v>1.4047674557812628</v>
      </c>
      <c r="AQ96" s="7">
        <f>AVERAGE(AP92:AP96)</f>
        <v>1.0725885486265878</v>
      </c>
      <c r="AU96" s="12">
        <v>18.05</v>
      </c>
      <c r="AV96" s="11" t="s">
        <v>31</v>
      </c>
      <c r="AW96" s="12">
        <v>33.74</v>
      </c>
      <c r="AX96" s="17">
        <f t="shared" si="94"/>
        <v>15.690000000000001</v>
      </c>
      <c r="AY96" s="17">
        <f t="shared" si="95"/>
        <v>-0.92499999999999361</v>
      </c>
      <c r="AZ96" s="13">
        <f t="shared" si="96"/>
        <v>1.8986842419010299</v>
      </c>
      <c r="BA96" s="7">
        <f>AVERAGE(AZ85:AZ88)</f>
        <v>1.046540452902371</v>
      </c>
    </row>
    <row r="97" spans="1:53" ht="15">
      <c r="A97" s="7">
        <f>AVERAGE(A98:A101)</f>
        <v>19.297313854995767</v>
      </c>
      <c r="C97" s="7">
        <f>AVERAGE(C98:C101)</f>
        <v>26.525902737798909</v>
      </c>
      <c r="D97" s="17">
        <f>C97-A97</f>
        <v>7.228588882803141</v>
      </c>
      <c r="E97" s="17">
        <f t="shared" ref="E97:E107" si="106">D97-$D$97</f>
        <v>0</v>
      </c>
      <c r="F97" s="13">
        <f>2^(-E97)</f>
        <v>1</v>
      </c>
      <c r="AB97" s="12">
        <v>17.86</v>
      </c>
      <c r="AC97" s="11" t="s">
        <v>29</v>
      </c>
      <c r="AD97" s="12">
        <v>36.99</v>
      </c>
      <c r="AE97" s="17">
        <f t="shared" si="101"/>
        <v>19.130000000000003</v>
      </c>
      <c r="AF97" s="17">
        <f t="shared" si="98"/>
        <v>0.83250000000000313</v>
      </c>
      <c r="AG97" s="14">
        <f t="shared" si="102"/>
        <v>0.56155529755119493</v>
      </c>
      <c r="AH97" s="7">
        <f>AVERAGE(AG92:AG101)</f>
        <v>0.67534551451435798</v>
      </c>
      <c r="AK97" s="12">
        <v>16.284212406222899</v>
      </c>
      <c r="AL97" s="11" t="s">
        <v>20</v>
      </c>
      <c r="AM97" s="12">
        <v>35.789651665218102</v>
      </c>
      <c r="AN97" s="17">
        <f t="shared" si="103"/>
        <v>19.454019267037204</v>
      </c>
      <c r="AO97" s="17">
        <f t="shared" si="104"/>
        <v>0.34938808081696493</v>
      </c>
      <c r="AP97" s="13">
        <f t="shared" si="105"/>
        <v>0.7849169498707661</v>
      </c>
      <c r="AU97" s="12">
        <v>18.61</v>
      </c>
      <c r="AV97" s="11" t="s">
        <v>34</v>
      </c>
      <c r="AW97" s="12">
        <v>34.92</v>
      </c>
      <c r="AX97" s="17">
        <f t="shared" si="94"/>
        <v>16.310000000000002</v>
      </c>
      <c r="AY97" s="17">
        <f t="shared" si="95"/>
        <v>-0.30499999999999261</v>
      </c>
      <c r="AZ97" s="13">
        <f t="shared" si="96"/>
        <v>1.2354186371269229</v>
      </c>
    </row>
    <row r="98" spans="1:53" ht="15">
      <c r="A98" s="12">
        <v>19.0656822871853</v>
      </c>
      <c r="B98" s="10" t="s">
        <v>13</v>
      </c>
      <c r="C98" s="12">
        <v>26.545570342310565</v>
      </c>
      <c r="D98" s="17">
        <f t="shared" ref="D98:D107" si="107">C98-A98</f>
        <v>7.4798880551252651</v>
      </c>
      <c r="E98" s="17">
        <f t="shared" si="106"/>
        <v>0.25129917232212406</v>
      </c>
      <c r="F98" s="13">
        <f t="shared" ref="F98:F107" si="108">2^(-E98)</f>
        <v>0.84013951405755982</v>
      </c>
      <c r="AB98" s="12">
        <v>19.54</v>
      </c>
      <c r="AC98" s="11" t="s">
        <v>30</v>
      </c>
      <c r="AD98" s="12">
        <v>39.380000000000003</v>
      </c>
      <c r="AE98" s="17">
        <f t="shared" si="101"/>
        <v>19.840000000000003</v>
      </c>
      <c r="AF98" s="17">
        <f t="shared" si="98"/>
        <v>1.542500000000004</v>
      </c>
      <c r="AG98" s="14">
        <f t="shared" si="102"/>
        <v>0.34329006246872235</v>
      </c>
      <c r="AK98" s="12">
        <v>16.335632398180898</v>
      </c>
      <c r="AL98" s="11" t="s">
        <v>19</v>
      </c>
      <c r="AM98" s="12">
        <v>38.202228492252203</v>
      </c>
      <c r="AN98" s="17">
        <f t="shared" si="103"/>
        <v>21.902640537723805</v>
      </c>
      <c r="AO98" s="17">
        <f t="shared" si="104"/>
        <v>2.7980093515035662</v>
      </c>
      <c r="AP98" s="13">
        <f t="shared" si="105"/>
        <v>0.14378555465239332</v>
      </c>
      <c r="AU98" s="12">
        <v>18.38</v>
      </c>
      <c r="AV98" s="11" t="s">
        <v>36</v>
      </c>
      <c r="AW98" s="12">
        <v>34.18</v>
      </c>
      <c r="AX98" s="17">
        <f t="shared" si="94"/>
        <v>15.8</v>
      </c>
      <c r="AY98" s="17">
        <f t="shared" si="95"/>
        <v>-0.81499999999999417</v>
      </c>
      <c r="AZ98" s="13">
        <f t="shared" si="96"/>
        <v>1.759298151844864</v>
      </c>
    </row>
    <row r="99" spans="1:53" ht="15">
      <c r="A99" s="12">
        <v>18.505933913421966</v>
      </c>
      <c r="B99" s="10" t="s">
        <v>15</v>
      </c>
      <c r="C99" s="12">
        <v>26.125397594173634</v>
      </c>
      <c r="D99" s="17">
        <f t="shared" si="107"/>
        <v>7.619463680751668</v>
      </c>
      <c r="E99" s="17">
        <f t="shared" si="106"/>
        <v>0.39087479794852698</v>
      </c>
      <c r="F99" s="13">
        <f t="shared" si="108"/>
        <v>0.7626670106298673</v>
      </c>
      <c r="G99" s="9" t="s">
        <v>6</v>
      </c>
      <c r="AB99" s="12">
        <v>18.05</v>
      </c>
      <c r="AC99" s="11" t="s">
        <v>31</v>
      </c>
      <c r="AD99" s="12">
        <v>35.31</v>
      </c>
      <c r="AE99" s="17">
        <f t="shared" si="101"/>
        <v>17.260000000000002</v>
      </c>
      <c r="AF99" s="17">
        <f t="shared" si="98"/>
        <v>-1.0374999999999979</v>
      </c>
      <c r="AG99" s="14">
        <f t="shared" si="102"/>
        <v>2.0526675677808455</v>
      </c>
      <c r="AK99" s="12">
        <v>16.299587954528398</v>
      </c>
      <c r="AL99" s="11" t="s">
        <v>21</v>
      </c>
      <c r="AM99" s="12">
        <v>37.6207268611792</v>
      </c>
      <c r="AN99" s="17">
        <f t="shared" si="103"/>
        <v>21.296064191291599</v>
      </c>
      <c r="AO99" s="17">
        <f t="shared" si="104"/>
        <v>2.1914330050713602</v>
      </c>
      <c r="AP99" s="13">
        <f t="shared" si="105"/>
        <v>0.21893385891863679</v>
      </c>
    </row>
    <row r="100" spans="1:53" ht="15">
      <c r="A100" s="12">
        <v>19.705009279260064</v>
      </c>
      <c r="B100" s="10" t="s">
        <v>16</v>
      </c>
      <c r="C100" s="12">
        <v>26.741509412581269</v>
      </c>
      <c r="D100" s="17">
        <f t="shared" si="107"/>
        <v>7.0365001333212049</v>
      </c>
      <c r="E100" s="17">
        <f t="shared" si="106"/>
        <v>-0.19208874948193611</v>
      </c>
      <c r="F100" s="13">
        <f t="shared" si="108"/>
        <v>1.1424165220994751</v>
      </c>
      <c r="AB100" s="12">
        <v>18.61</v>
      </c>
      <c r="AC100" s="11" t="s">
        <v>34</v>
      </c>
      <c r="AD100" s="12">
        <v>37.78</v>
      </c>
      <c r="AE100" s="17">
        <f t="shared" si="101"/>
        <v>19.170000000000002</v>
      </c>
      <c r="AF100" s="17">
        <f t="shared" si="98"/>
        <v>0.87250000000000227</v>
      </c>
      <c r="AG100" s="14">
        <f t="shared" si="102"/>
        <v>0.54619953840874813</v>
      </c>
      <c r="AK100" s="12">
        <v>16.324662669887601</v>
      </c>
      <c r="AL100" s="11" t="s">
        <v>22</v>
      </c>
      <c r="AM100" s="12">
        <v>37.516495376971697</v>
      </c>
      <c r="AN100" s="17">
        <f t="shared" si="103"/>
        <v>21.172462281585496</v>
      </c>
      <c r="AO100" s="17">
        <f t="shared" si="104"/>
        <v>2.067831095365257</v>
      </c>
      <c r="AP100" s="13">
        <f t="shared" si="105"/>
        <v>0.2385178106589679</v>
      </c>
      <c r="AQ100" s="7">
        <f>AVERAGE(AP97:AP102)</f>
        <v>0.53693108416643009</v>
      </c>
    </row>
    <row r="101" spans="1:53" ht="15">
      <c r="A101" s="12">
        <v>19.912629940115735</v>
      </c>
      <c r="B101" s="10" t="s">
        <v>17</v>
      </c>
      <c r="C101" s="12">
        <v>26.691133602130169</v>
      </c>
      <c r="D101" s="17">
        <f t="shared" si="107"/>
        <v>6.7785036620144332</v>
      </c>
      <c r="E101" s="17">
        <f t="shared" si="106"/>
        <v>-0.45008522078870783</v>
      </c>
      <c r="F101" s="13">
        <f t="shared" si="108"/>
        <v>1.3661209518862185</v>
      </c>
      <c r="G101" s="7">
        <f>AVERAGE(F98:F101)</f>
        <v>1.0278359996682802</v>
      </c>
      <c r="AB101" s="12">
        <v>18.38</v>
      </c>
      <c r="AC101" s="11" t="s">
        <v>36</v>
      </c>
      <c r="AD101" s="12">
        <v>37.020000000000003</v>
      </c>
      <c r="AE101" s="17">
        <f t="shared" si="101"/>
        <v>18.640000000000004</v>
      </c>
      <c r="AF101" s="17">
        <f t="shared" si="98"/>
        <v>0.34250000000000469</v>
      </c>
      <c r="AG101" s="14">
        <f t="shared" si="102"/>
        <v>0.78867346008930117</v>
      </c>
      <c r="AK101" s="12">
        <v>16.344033095386202</v>
      </c>
      <c r="AL101" s="11" t="s">
        <v>27</v>
      </c>
      <c r="AM101" s="12">
        <v>36.050105558040897</v>
      </c>
      <c r="AN101" s="17">
        <f t="shared" si="103"/>
        <v>19.991544578011698</v>
      </c>
      <c r="AO101" s="17">
        <f t="shared" si="104"/>
        <v>0.88691339179145956</v>
      </c>
      <c r="AP101" s="13">
        <f t="shared" si="105"/>
        <v>0.54076984439008047</v>
      </c>
      <c r="BA101" s="7">
        <f>AVERAGE(AZ89:AZ98)</f>
        <v>1.356209983888067</v>
      </c>
    </row>
    <row r="102" spans="1:53" ht="15">
      <c r="A102" s="12">
        <v>19.522141220612568</v>
      </c>
      <c r="B102" s="11" t="s">
        <v>20</v>
      </c>
      <c r="C102" s="12">
        <v>26.3403904235475</v>
      </c>
      <c r="D102" s="17">
        <f t="shared" si="107"/>
        <v>6.8182492029349326</v>
      </c>
      <c r="E102" s="17">
        <f t="shared" si="106"/>
        <v>-0.41033967986820841</v>
      </c>
      <c r="F102" s="14">
        <f t="shared" si="108"/>
        <v>1.3289986875352831</v>
      </c>
      <c r="AK102" s="12">
        <v>16.058560980029199</v>
      </c>
      <c r="AL102" s="11" t="s">
        <v>29</v>
      </c>
      <c r="AM102" s="12">
        <v>36.032985477064202</v>
      </c>
      <c r="AN102" s="17">
        <f t="shared" si="103"/>
        <v>18.732055144297803</v>
      </c>
      <c r="AO102" s="17">
        <f t="shared" si="104"/>
        <v>-0.37257604192243576</v>
      </c>
      <c r="AP102" s="13">
        <f t="shared" si="105"/>
        <v>1.2946624865077361</v>
      </c>
    </row>
    <row r="103" spans="1:53" ht="15">
      <c r="A103" s="12">
        <v>20.155556603174869</v>
      </c>
      <c r="B103" s="11" t="s">
        <v>19</v>
      </c>
      <c r="C103" s="12">
        <v>26.09365197385593</v>
      </c>
      <c r="D103" s="17">
        <f t="shared" si="107"/>
        <v>5.9380953706810615</v>
      </c>
      <c r="E103" s="17">
        <f t="shared" si="106"/>
        <v>-1.2904935121220795</v>
      </c>
      <c r="F103" s="14">
        <f t="shared" si="108"/>
        <v>2.446117171571276</v>
      </c>
      <c r="AB103" s="15" t="s">
        <v>63</v>
      </c>
      <c r="AK103" s="12">
        <v>17.300930332766399</v>
      </c>
    </row>
    <row r="104" spans="1:53" ht="15">
      <c r="A104" s="12">
        <v>19.612822587222468</v>
      </c>
      <c r="B104" s="11" t="s">
        <v>21</v>
      </c>
      <c r="C104" s="12">
        <v>26.734186863066167</v>
      </c>
      <c r="D104" s="17">
        <f t="shared" si="107"/>
        <v>7.1213642758436997</v>
      </c>
      <c r="E104" s="17">
        <f t="shared" si="106"/>
        <v>-0.10722460695944136</v>
      </c>
      <c r="F104" s="14">
        <f t="shared" si="108"/>
        <v>1.0771540606027914</v>
      </c>
      <c r="AB104" s="7" t="s">
        <v>1</v>
      </c>
      <c r="AC104" s="2"/>
      <c r="AD104" s="9" t="s">
        <v>2</v>
      </c>
      <c r="AE104" s="9" t="s">
        <v>3</v>
      </c>
      <c r="AF104" s="9" t="s">
        <v>4</v>
      </c>
      <c r="AG104" s="9" t="s">
        <v>5</v>
      </c>
    </row>
    <row r="105" spans="1:53" ht="15">
      <c r="A105" s="12">
        <v>21.5547087986054</v>
      </c>
      <c r="B105" s="11" t="s">
        <v>22</v>
      </c>
      <c r="C105" s="12">
        <v>27.279215010344767</v>
      </c>
      <c r="D105" s="17">
        <f t="shared" si="107"/>
        <v>5.7245062117393672</v>
      </c>
      <c r="E105" s="17">
        <f t="shared" si="106"/>
        <v>-1.5040826710637738</v>
      </c>
      <c r="F105" s="14">
        <f t="shared" si="108"/>
        <v>2.8364426039817667</v>
      </c>
      <c r="G105" s="7">
        <f>AVERAGE(F102:F107)</f>
        <v>1.5868553532264542</v>
      </c>
      <c r="AB105" s="7">
        <f>AVERAGE(AB106:AB109)</f>
        <v>16.842500000000001</v>
      </c>
      <c r="AD105" s="7">
        <f>AVERAGE(AD106:AD109)</f>
        <v>29.762499999999999</v>
      </c>
      <c r="AE105" s="17">
        <f>AD105-AB105</f>
        <v>12.919999999999998</v>
      </c>
      <c r="AF105" s="17">
        <f t="shared" ref="AF105:AF119" si="109">AE105-$AE$105</f>
        <v>0</v>
      </c>
      <c r="AG105" s="13">
        <f>2^(-AF105)</f>
        <v>1</v>
      </c>
      <c r="AH105" s="9" t="s">
        <v>6</v>
      </c>
    </row>
    <row r="106" spans="1:53" ht="15">
      <c r="A106" s="12">
        <v>20.019389682594603</v>
      </c>
      <c r="B106" s="11" t="s">
        <v>27</v>
      </c>
      <c r="C106" s="12">
        <v>27.312266456088</v>
      </c>
      <c r="D106" s="17">
        <f t="shared" si="107"/>
        <v>7.292876773493397</v>
      </c>
      <c r="E106" s="17">
        <f t="shared" si="106"/>
        <v>6.4287890690255978E-2</v>
      </c>
      <c r="F106" s="14">
        <f t="shared" si="108"/>
        <v>0.95641728538559789</v>
      </c>
      <c r="AB106" s="12">
        <v>16.57</v>
      </c>
      <c r="AC106" s="10" t="s">
        <v>13</v>
      </c>
      <c r="AD106" s="12">
        <v>29.23</v>
      </c>
      <c r="AE106" s="17">
        <f t="shared" ref="AE106:AE119" si="110">AD106-AB106</f>
        <v>12.66</v>
      </c>
      <c r="AF106" s="17">
        <f t="shared" si="109"/>
        <v>-0.25999999999999801</v>
      </c>
      <c r="AG106" s="13">
        <f t="shared" ref="AG106:AG119" si="111">2^(-AF106)</f>
        <v>1.197478704618927</v>
      </c>
    </row>
    <row r="107" spans="1:53" ht="15">
      <c r="A107" s="12">
        <v>17.9428541259235</v>
      </c>
      <c r="B107" s="11" t="s">
        <v>29</v>
      </c>
      <c r="C107" s="12">
        <v>25.362436428961065</v>
      </c>
      <c r="D107" s="17">
        <f t="shared" si="107"/>
        <v>7.4195823030375649</v>
      </c>
      <c r="E107" s="17">
        <f t="shared" si="106"/>
        <v>0.19099342023442389</v>
      </c>
      <c r="F107" s="14">
        <f t="shared" si="108"/>
        <v>0.87600231028201081</v>
      </c>
      <c r="AB107" s="12">
        <v>16.579999999999998</v>
      </c>
      <c r="AC107" s="10" t="s">
        <v>15</v>
      </c>
      <c r="AD107" s="12">
        <v>29.69</v>
      </c>
      <c r="AE107" s="17">
        <f t="shared" si="110"/>
        <v>13.110000000000003</v>
      </c>
      <c r="AF107" s="17">
        <f t="shared" si="109"/>
        <v>0.19000000000000483</v>
      </c>
      <c r="AG107" s="13">
        <f t="shared" si="111"/>
        <v>0.8766057213160322</v>
      </c>
    </row>
    <row r="108" spans="1:53">
      <c r="AB108" s="12">
        <v>17.170000000000002</v>
      </c>
      <c r="AC108" s="10" t="s">
        <v>16</v>
      </c>
      <c r="AD108" s="12">
        <v>30.13</v>
      </c>
      <c r="AE108" s="17">
        <f t="shared" si="110"/>
        <v>12.959999999999997</v>
      </c>
      <c r="AF108" s="17">
        <f t="shared" si="109"/>
        <v>3.9999999999999147E-2</v>
      </c>
      <c r="AG108" s="13">
        <f t="shared" si="111"/>
        <v>0.97265494741228609</v>
      </c>
    </row>
    <row r="109" spans="1:53">
      <c r="A109" s="15" t="s">
        <v>64</v>
      </c>
      <c r="AB109" s="12">
        <v>17.05</v>
      </c>
      <c r="AC109" s="10" t="s">
        <v>17</v>
      </c>
      <c r="AD109" s="12">
        <v>30</v>
      </c>
      <c r="AE109" s="17">
        <f t="shared" si="110"/>
        <v>12.95</v>
      </c>
      <c r="AF109" s="17">
        <f t="shared" si="109"/>
        <v>3.0000000000001137E-2</v>
      </c>
      <c r="AG109" s="13">
        <f t="shared" si="111"/>
        <v>0.97942029758692617</v>
      </c>
    </row>
    <row r="110" spans="1:53" ht="15">
      <c r="A110" s="7" t="s">
        <v>1</v>
      </c>
      <c r="B110" s="2"/>
      <c r="C110" s="9" t="s">
        <v>2</v>
      </c>
      <c r="D110" s="9" t="s">
        <v>3</v>
      </c>
      <c r="E110" s="9" t="s">
        <v>4</v>
      </c>
      <c r="F110" s="9" t="s">
        <v>5</v>
      </c>
      <c r="AB110" s="21">
        <v>17.369304619974301</v>
      </c>
      <c r="AC110" s="11" t="s">
        <v>20</v>
      </c>
      <c r="AD110" s="12">
        <v>30.45</v>
      </c>
      <c r="AE110" s="17">
        <f t="shared" si="110"/>
        <v>13.080695380025698</v>
      </c>
      <c r="AF110" s="17">
        <f t="shared" si="109"/>
        <v>0.16069538002570027</v>
      </c>
      <c r="AG110" s="14">
        <f t="shared" si="111"/>
        <v>0.89459377216498381</v>
      </c>
      <c r="AH110" s="7">
        <f>AVERAGE(AG106:AG109)</f>
        <v>1.0065399177335428</v>
      </c>
    </row>
    <row r="111" spans="1:53" ht="15">
      <c r="A111" s="7">
        <f>AVERAGE(A112:A115)</f>
        <v>19.297313854995767</v>
      </c>
      <c r="C111" s="7">
        <f>AVERAGE(C112:C115)</f>
        <v>26.583351552397048</v>
      </c>
      <c r="D111" s="17">
        <f>C111-A111</f>
        <v>7.2860376974012802</v>
      </c>
      <c r="E111" s="17">
        <f t="shared" ref="E111:E123" si="112">D111-$D$111</f>
        <v>0</v>
      </c>
      <c r="F111" s="13">
        <f>2^(-E111)</f>
        <v>1</v>
      </c>
      <c r="AB111" s="12">
        <v>16.87</v>
      </c>
      <c r="AC111" s="11" t="s">
        <v>19</v>
      </c>
      <c r="AD111" s="12">
        <v>30.16</v>
      </c>
      <c r="AE111" s="17">
        <f t="shared" si="110"/>
        <v>13.29</v>
      </c>
      <c r="AF111" s="17">
        <f t="shared" si="109"/>
        <v>0.37000000000000099</v>
      </c>
      <c r="AG111" s="14">
        <f t="shared" si="111"/>
        <v>0.77378249677119437</v>
      </c>
    </row>
    <row r="112" spans="1:53" ht="15">
      <c r="A112" s="12">
        <v>19.0656822871853</v>
      </c>
      <c r="B112" s="10" t="s">
        <v>13</v>
      </c>
      <c r="C112" s="12">
        <v>26.862561366144831</v>
      </c>
      <c r="D112" s="17">
        <f t="shared" ref="D112:D123" si="113">C112-A112</f>
        <v>7.796879078959531</v>
      </c>
      <c r="E112" s="17">
        <f t="shared" si="112"/>
        <v>0.51084138155825087</v>
      </c>
      <c r="F112" s="13">
        <f t="shared" ref="F112:F123" si="114">2^(-E112)</f>
        <v>0.70181302026006687</v>
      </c>
      <c r="AB112" s="12">
        <v>16.399999999999999</v>
      </c>
      <c r="AC112" s="11" t="s">
        <v>21</v>
      </c>
      <c r="AD112" s="12">
        <v>30.2</v>
      </c>
      <c r="AE112" s="17">
        <f t="shared" si="110"/>
        <v>13.8</v>
      </c>
      <c r="AF112" s="17">
        <f t="shared" si="109"/>
        <v>0.88000000000000256</v>
      </c>
      <c r="AG112" s="14">
        <f t="shared" si="111"/>
        <v>0.54336743126302811</v>
      </c>
    </row>
    <row r="113" spans="1:53" ht="15">
      <c r="A113" s="12">
        <v>18.505933913421966</v>
      </c>
      <c r="B113" s="10" t="s">
        <v>15</v>
      </c>
      <c r="C113" s="12">
        <v>26.207532903060997</v>
      </c>
      <c r="D113" s="17">
        <f t="shared" si="113"/>
        <v>7.7015989896390309</v>
      </c>
      <c r="E113" s="17">
        <f t="shared" si="112"/>
        <v>0.41556129223775073</v>
      </c>
      <c r="F113" s="13">
        <f t="shared" si="114"/>
        <v>0.74972775021576032</v>
      </c>
      <c r="AB113" s="12">
        <v>17.190000000000001</v>
      </c>
      <c r="AC113" s="11" t="s">
        <v>22</v>
      </c>
      <c r="AD113" s="12">
        <v>30.98</v>
      </c>
      <c r="AE113" s="17">
        <f t="shared" si="110"/>
        <v>13.79</v>
      </c>
      <c r="AF113" s="17">
        <f t="shared" si="109"/>
        <v>0.87000000000000099</v>
      </c>
      <c r="AG113" s="14">
        <f t="shared" si="111"/>
        <v>0.54714685063036939</v>
      </c>
      <c r="AU113" s="15" t="s">
        <v>65</v>
      </c>
    </row>
    <row r="114" spans="1:53" ht="15">
      <c r="A114" s="12">
        <v>19.705009279260064</v>
      </c>
      <c r="B114" s="10" t="s">
        <v>16</v>
      </c>
      <c r="C114" s="12">
        <v>26.813858862712166</v>
      </c>
      <c r="D114" s="17">
        <f t="shared" si="113"/>
        <v>7.1088495834521019</v>
      </c>
      <c r="E114" s="17">
        <f t="shared" si="112"/>
        <v>-0.17718811394917822</v>
      </c>
      <c r="F114" s="13">
        <f t="shared" si="114"/>
        <v>1.1306779873549386</v>
      </c>
      <c r="AB114" s="12">
        <v>16.649999999999999</v>
      </c>
      <c r="AC114" s="11" t="s">
        <v>27</v>
      </c>
      <c r="AD114" s="12">
        <v>30.39</v>
      </c>
      <c r="AE114" s="17">
        <f t="shared" si="110"/>
        <v>13.740000000000002</v>
      </c>
      <c r="AF114" s="17">
        <f t="shared" si="109"/>
        <v>0.82000000000000384</v>
      </c>
      <c r="AG114" s="14">
        <f t="shared" si="111"/>
        <v>0.56644194264789782</v>
      </c>
      <c r="AU114" s="7" t="s">
        <v>1</v>
      </c>
      <c r="AV114" s="2"/>
      <c r="AW114" s="9" t="s">
        <v>2</v>
      </c>
      <c r="AX114" s="9" t="s">
        <v>3</v>
      </c>
      <c r="AY114" s="9" t="s">
        <v>4</v>
      </c>
      <c r="AZ114" s="9" t="s">
        <v>5</v>
      </c>
    </row>
    <row r="115" spans="1:53" ht="15">
      <c r="A115" s="12">
        <v>19.912629940115735</v>
      </c>
      <c r="B115" s="10" t="s">
        <v>17</v>
      </c>
      <c r="C115" s="12">
        <v>26.449453077670199</v>
      </c>
      <c r="D115" s="17">
        <f t="shared" si="113"/>
        <v>6.5368231375544639</v>
      </c>
      <c r="E115" s="17">
        <f t="shared" si="112"/>
        <v>-0.74921455984681629</v>
      </c>
      <c r="F115" s="13">
        <f t="shared" si="114"/>
        <v>1.6808774685859096</v>
      </c>
      <c r="G115" s="9" t="s">
        <v>6</v>
      </c>
      <c r="AB115" s="12">
        <v>17.86</v>
      </c>
      <c r="AC115" s="11" t="s">
        <v>29</v>
      </c>
      <c r="AD115" s="12">
        <v>31.07</v>
      </c>
      <c r="AE115" s="17">
        <f t="shared" si="110"/>
        <v>13.21</v>
      </c>
      <c r="AF115" s="17">
        <f t="shared" si="109"/>
        <v>0.2900000000000027</v>
      </c>
      <c r="AG115" s="14">
        <f t="shared" si="111"/>
        <v>0.81790205855777953</v>
      </c>
      <c r="AH115" s="7">
        <f>AVERAGE(AG110:AG119)</f>
        <v>0.89204654215745482</v>
      </c>
      <c r="AU115" s="7">
        <f>AVERAGE(AU116:AU119)</f>
        <v>15.555402232183274</v>
      </c>
      <c r="AW115" s="7">
        <f>AVERAGE(AW116:AW119)</f>
        <v>32.431802455603723</v>
      </c>
      <c r="AX115" s="17">
        <f>AW115-AU115</f>
        <v>16.876400223420447</v>
      </c>
      <c r="AY115" s="17">
        <f t="shared" ref="AY115:AY122" si="115">AX115-$AX$115</f>
        <v>0</v>
      </c>
      <c r="AZ115" s="13">
        <f>2^(-AY115)</f>
        <v>1</v>
      </c>
    </row>
    <row r="116" spans="1:53" ht="15">
      <c r="A116" s="12">
        <v>19.522141220612568</v>
      </c>
      <c r="B116" s="11" t="s">
        <v>20</v>
      </c>
      <c r="C116" s="12">
        <v>26.921298959540067</v>
      </c>
      <c r="D116" s="17">
        <f t="shared" si="113"/>
        <v>7.3991577389274994</v>
      </c>
      <c r="E116" s="17">
        <f t="shared" si="112"/>
        <v>0.11312004152621924</v>
      </c>
      <c r="F116" s="14">
        <f t="shared" si="114"/>
        <v>0.92458634336986822</v>
      </c>
      <c r="AB116" s="12">
        <v>19.54</v>
      </c>
      <c r="AC116" s="11" t="s">
        <v>30</v>
      </c>
      <c r="AD116" s="12">
        <v>32.340000000000003</v>
      </c>
      <c r="AE116" s="17">
        <f t="shared" si="110"/>
        <v>12.800000000000004</v>
      </c>
      <c r="AF116" s="17">
        <f t="shared" si="109"/>
        <v>-0.11999999999999389</v>
      </c>
      <c r="AG116" s="14">
        <f t="shared" si="111"/>
        <v>1.0867348625260536</v>
      </c>
      <c r="AU116" s="12">
        <v>14.5052822189437</v>
      </c>
      <c r="AV116" s="10" t="s">
        <v>13</v>
      </c>
      <c r="AW116" s="12">
        <v>31.8119236700458</v>
      </c>
      <c r="AX116" s="17">
        <f t="shared" ref="AX116:AX122" si="116">AW116-AU116</f>
        <v>17.306641451102102</v>
      </c>
      <c r="AY116" s="17">
        <f t="shared" si="115"/>
        <v>0.4302412276816554</v>
      </c>
      <c r="AZ116" s="13">
        <f t="shared" ref="AZ116:AZ122" si="117">2^(-AY116)</f>
        <v>0.74213768485259179</v>
      </c>
    </row>
    <row r="117" spans="1:53" ht="15">
      <c r="A117" s="12">
        <v>20.155556603174869</v>
      </c>
      <c r="B117" s="11" t="s">
        <v>19</v>
      </c>
      <c r="C117" s="12">
        <v>26.655436346634101</v>
      </c>
      <c r="D117" s="17">
        <f t="shared" si="113"/>
        <v>6.4998797434592319</v>
      </c>
      <c r="E117" s="17">
        <f t="shared" si="112"/>
        <v>-0.78615795394204824</v>
      </c>
      <c r="F117" s="14">
        <f t="shared" si="114"/>
        <v>1.7244758845104746</v>
      </c>
      <c r="G117" s="7">
        <f>AVERAGE(F112:F115)</f>
        <v>1.0657740566041689</v>
      </c>
      <c r="AB117" s="12">
        <v>18.05</v>
      </c>
      <c r="AC117" s="11" t="s">
        <v>31</v>
      </c>
      <c r="AD117" s="12">
        <v>30.5</v>
      </c>
      <c r="AE117" s="17">
        <f t="shared" si="110"/>
        <v>12.45</v>
      </c>
      <c r="AF117" s="17">
        <f t="shared" si="109"/>
        <v>-0.46999999999999886</v>
      </c>
      <c r="AG117" s="14">
        <f t="shared" si="111"/>
        <v>1.3851094681109235</v>
      </c>
      <c r="AU117" s="12">
        <v>14.5153255337262</v>
      </c>
      <c r="AV117" s="10" t="s">
        <v>15</v>
      </c>
      <c r="AW117" s="12">
        <v>31.686160867133299</v>
      </c>
      <c r="AX117" s="17">
        <f t="shared" si="116"/>
        <v>17.170835333407098</v>
      </c>
      <c r="AY117" s="17">
        <f t="shared" si="115"/>
        <v>0.2944351099866509</v>
      </c>
      <c r="AZ117" s="13">
        <f t="shared" si="117"/>
        <v>0.81539153802809083</v>
      </c>
    </row>
    <row r="118" spans="1:53" ht="15">
      <c r="A118" s="12">
        <v>19.612822587222468</v>
      </c>
      <c r="B118" s="11" t="s">
        <v>21</v>
      </c>
      <c r="C118" s="12">
        <v>26.922766343686771</v>
      </c>
      <c r="D118" s="17">
        <f t="shared" si="113"/>
        <v>7.3099437564643033</v>
      </c>
      <c r="E118" s="17">
        <f t="shared" si="112"/>
        <v>2.3906059063023122E-2</v>
      </c>
      <c r="F118" s="14">
        <f t="shared" si="114"/>
        <v>0.98356611674617045</v>
      </c>
      <c r="AB118" s="12">
        <v>18.61</v>
      </c>
      <c r="AC118" s="11" t="s">
        <v>34</v>
      </c>
      <c r="AD118" s="12">
        <v>31.32</v>
      </c>
      <c r="AE118" s="17">
        <f t="shared" si="110"/>
        <v>12.71</v>
      </c>
      <c r="AF118" s="17">
        <f t="shared" si="109"/>
        <v>-0.2099999999999973</v>
      </c>
      <c r="AG118" s="14">
        <f t="shared" si="111"/>
        <v>1.1566881839052852</v>
      </c>
      <c r="AU118" s="12">
        <v>16.916788769840299</v>
      </c>
      <c r="AV118" s="10" t="s">
        <v>17</v>
      </c>
      <c r="AW118" s="12">
        <v>32.980841849534798</v>
      </c>
      <c r="AX118" s="17">
        <f t="shared" si="116"/>
        <v>16.064053079694499</v>
      </c>
      <c r="AY118" s="17">
        <f t="shared" si="115"/>
        <v>-0.81234714372594752</v>
      </c>
      <c r="AZ118" s="13">
        <f t="shared" si="117"/>
        <v>1.7560660919854478</v>
      </c>
    </row>
    <row r="119" spans="1:53" ht="15">
      <c r="A119" s="12">
        <v>21.5547087986054</v>
      </c>
      <c r="B119" s="11" t="s">
        <v>22</v>
      </c>
      <c r="C119" s="12">
        <v>27.953748648742863</v>
      </c>
      <c r="D119" s="17">
        <f t="shared" si="113"/>
        <v>6.3990398501374628</v>
      </c>
      <c r="E119" s="17">
        <f t="shared" si="112"/>
        <v>-0.88699784726381736</v>
      </c>
      <c r="F119" s="14">
        <f t="shared" si="114"/>
        <v>1.8493237967327669</v>
      </c>
      <c r="AB119" s="12">
        <v>18.38</v>
      </c>
      <c r="AC119" s="11" t="s">
        <v>36</v>
      </c>
      <c r="AD119" s="12">
        <v>31.1</v>
      </c>
      <c r="AE119" s="17">
        <f t="shared" si="110"/>
        <v>12.720000000000002</v>
      </c>
      <c r="AF119" s="17">
        <f t="shared" si="109"/>
        <v>-0.19999999999999574</v>
      </c>
      <c r="AG119" s="14">
        <f t="shared" si="111"/>
        <v>1.1486983549970315</v>
      </c>
      <c r="AU119" s="12">
        <v>16.284212406222899</v>
      </c>
      <c r="AV119" s="10" t="s">
        <v>18</v>
      </c>
      <c r="AW119" s="12">
        <v>33.248283435700998</v>
      </c>
      <c r="AX119" s="17">
        <f t="shared" si="116"/>
        <v>16.964071029478099</v>
      </c>
      <c r="AY119" s="17">
        <f t="shared" si="115"/>
        <v>8.7670806057651873E-2</v>
      </c>
      <c r="AZ119" s="13">
        <f t="shared" si="117"/>
        <v>0.94104080957110536</v>
      </c>
      <c r="BA119" s="7">
        <f>AVERAGE(AZ116:AZ119)</f>
        <v>1.0636590311093088</v>
      </c>
    </row>
    <row r="120" spans="1:53" ht="15">
      <c r="A120" s="12">
        <v>20.019389682594603</v>
      </c>
      <c r="B120" s="11" t="s">
        <v>27</v>
      </c>
      <c r="C120" s="12">
        <v>27.884816188768934</v>
      </c>
      <c r="D120" s="17">
        <f t="shared" si="113"/>
        <v>7.8654265061743303</v>
      </c>
      <c r="E120" s="17">
        <f t="shared" si="112"/>
        <v>0.5793888087730501</v>
      </c>
      <c r="F120" s="14">
        <f t="shared" si="114"/>
        <v>0.66924724091056353</v>
      </c>
      <c r="AU120" s="12">
        <v>16.344033095386202</v>
      </c>
      <c r="AV120" s="11" t="s">
        <v>19</v>
      </c>
      <c r="AW120" s="12">
        <v>33.481270616058197</v>
      </c>
      <c r="AX120" s="17">
        <f t="shared" si="116"/>
        <v>17.137237520671995</v>
      </c>
      <c r="AY120" s="17">
        <f t="shared" si="115"/>
        <v>0.26083729725154825</v>
      </c>
      <c r="AZ120" s="13">
        <f t="shared" si="117"/>
        <v>0.83460339987512966</v>
      </c>
    </row>
    <row r="121" spans="1:53" ht="15">
      <c r="A121" s="12">
        <v>17.9428541259235</v>
      </c>
      <c r="B121" s="11" t="s">
        <v>29</v>
      </c>
      <c r="C121" s="12">
        <v>26.157188077283635</v>
      </c>
      <c r="D121" s="17">
        <f t="shared" si="113"/>
        <v>8.2143339513601354</v>
      </c>
      <c r="E121" s="17">
        <f t="shared" si="112"/>
        <v>0.92829625395885529</v>
      </c>
      <c r="F121" s="14">
        <f t="shared" si="114"/>
        <v>0.52547853770936992</v>
      </c>
      <c r="G121" s="7">
        <f>AVERAGE(F116:F123)</f>
        <v>0.92888990582428621</v>
      </c>
      <c r="AB121" s="15" t="s">
        <v>66</v>
      </c>
      <c r="AU121" s="12">
        <v>16.058560980029199</v>
      </c>
      <c r="AV121" s="11" t="s">
        <v>21</v>
      </c>
      <c r="AW121" s="12">
        <v>32.751910672371999</v>
      </c>
      <c r="AX121" s="17">
        <f t="shared" si="116"/>
        <v>16.6933496923428</v>
      </c>
      <c r="AY121" s="17">
        <f t="shared" si="115"/>
        <v>-0.18305053107764735</v>
      </c>
      <c r="AZ121" s="13">
        <f t="shared" si="117"/>
        <v>1.1352818652351555</v>
      </c>
    </row>
    <row r="122" spans="1:53" ht="15">
      <c r="A122" s="12">
        <v>18.966886405018201</v>
      </c>
      <c r="B122" s="11" t="s">
        <v>30</v>
      </c>
      <c r="C122" s="12">
        <v>27.433368964539536</v>
      </c>
      <c r="D122" s="17">
        <f t="shared" si="113"/>
        <v>8.4664825595213351</v>
      </c>
      <c r="E122" s="17">
        <f t="shared" si="112"/>
        <v>1.1804448621200549</v>
      </c>
      <c r="F122" s="14">
        <f t="shared" si="114"/>
        <v>0.44121542621785004</v>
      </c>
      <c r="AB122" s="7" t="s">
        <v>1</v>
      </c>
      <c r="AC122" s="2"/>
      <c r="AD122" s="9" t="s">
        <v>2</v>
      </c>
      <c r="AE122" s="9" t="s">
        <v>3</v>
      </c>
      <c r="AF122" s="9" t="s">
        <v>4</v>
      </c>
      <c r="AG122" s="9" t="s">
        <v>5</v>
      </c>
      <c r="AU122" s="12">
        <v>17.300930332766399</v>
      </c>
      <c r="AV122" s="11" t="s">
        <v>22</v>
      </c>
      <c r="AW122" s="12">
        <v>32.967726189477403</v>
      </c>
      <c r="AX122" s="17">
        <f t="shared" si="116"/>
        <v>15.666795856711005</v>
      </c>
      <c r="AY122" s="17">
        <f t="shared" si="115"/>
        <v>-1.209604366709442</v>
      </c>
      <c r="AZ122" s="13">
        <f t="shared" si="117"/>
        <v>2.3127420527301572</v>
      </c>
      <c r="BA122" s="7">
        <f>AVERAGE(AZ120:AZ122)</f>
        <v>1.4275424392801475</v>
      </c>
    </row>
    <row r="123" spans="1:53" ht="15">
      <c r="A123" s="12">
        <v>20.349448510103631</v>
      </c>
      <c r="B123" s="11" t="s">
        <v>31</v>
      </c>
      <c r="C123" s="12">
        <v>29.3102107895408</v>
      </c>
      <c r="D123" s="17">
        <f t="shared" si="113"/>
        <v>8.9607622794371693</v>
      </c>
      <c r="E123" s="17">
        <f t="shared" si="112"/>
        <v>1.6747245820358891</v>
      </c>
      <c r="F123" s="14">
        <f t="shared" si="114"/>
        <v>0.31322590039722492</v>
      </c>
      <c r="AB123" s="7">
        <f>AVERAGE(AB124:AB127)</f>
        <v>16.842500000000001</v>
      </c>
      <c r="AD123" s="7">
        <f>AVERAGE(AD124:AD127)</f>
        <v>29.677500000000002</v>
      </c>
      <c r="AE123" s="17">
        <f>AD123-AB123</f>
        <v>12.835000000000001</v>
      </c>
      <c r="AF123" s="17">
        <f t="shared" ref="AF123:AF137" si="118">AE123-$AE$123</f>
        <v>0</v>
      </c>
      <c r="AG123" s="13">
        <f>2^(-AF123)</f>
        <v>1</v>
      </c>
      <c r="AH123" s="9" t="s">
        <v>6</v>
      </c>
    </row>
    <row r="124" spans="1:53">
      <c r="AB124" s="12">
        <v>16.57</v>
      </c>
      <c r="AC124" s="10" t="s">
        <v>13</v>
      </c>
      <c r="AD124" s="12">
        <v>29.37</v>
      </c>
      <c r="AE124" s="17">
        <f t="shared" ref="AE124:AE137" si="119">AD124-AB124</f>
        <v>12.8</v>
      </c>
      <c r="AF124" s="17">
        <f t="shared" si="118"/>
        <v>-3.5000000000000142E-2</v>
      </c>
      <c r="AG124" s="13">
        <f t="shared" ref="AG124:AG137" si="120">2^(-AF124)</f>
        <v>1.0245568230328015</v>
      </c>
      <c r="AU124" s="7" t="s">
        <v>67</v>
      </c>
    </row>
    <row r="125" spans="1:53" ht="15">
      <c r="AB125" s="12">
        <v>16.579999999999998</v>
      </c>
      <c r="AC125" s="10" t="s">
        <v>15</v>
      </c>
      <c r="AD125" s="12">
        <v>29.38</v>
      </c>
      <c r="AE125" s="17">
        <f t="shared" si="119"/>
        <v>12.8</v>
      </c>
      <c r="AF125" s="17">
        <f t="shared" si="118"/>
        <v>-3.5000000000000142E-2</v>
      </c>
      <c r="AG125" s="13">
        <f t="shared" si="120"/>
        <v>1.0245568230328015</v>
      </c>
      <c r="AU125" s="7" t="s">
        <v>1</v>
      </c>
      <c r="AV125" s="2"/>
      <c r="AW125" s="9" t="s">
        <v>2</v>
      </c>
      <c r="AX125" s="9" t="s">
        <v>3</v>
      </c>
      <c r="AY125" s="9" t="s">
        <v>4</v>
      </c>
      <c r="AZ125" s="9" t="s">
        <v>5</v>
      </c>
      <c r="BA125" s="9"/>
    </row>
    <row r="126" spans="1:53">
      <c r="A126" s="15" t="s">
        <v>68</v>
      </c>
      <c r="AB126" s="12">
        <v>17.170000000000002</v>
      </c>
      <c r="AC126" s="10" t="s">
        <v>16</v>
      </c>
      <c r="AD126" s="12">
        <v>29.95</v>
      </c>
      <c r="AE126" s="17">
        <f t="shared" si="119"/>
        <v>12.779999999999998</v>
      </c>
      <c r="AF126" s="17">
        <f t="shared" si="118"/>
        <v>-5.5000000000003268E-2</v>
      </c>
      <c r="AG126" s="13">
        <f t="shared" si="120"/>
        <v>1.0388591032976666</v>
      </c>
      <c r="AU126" s="7">
        <f>AVERAGE(AU127:AU130)</f>
        <v>19.297313854995767</v>
      </c>
      <c r="AW126" s="7">
        <f>AVERAGE(AW127:AW130)</f>
        <v>36.362790869420863</v>
      </c>
      <c r="AX126" s="17">
        <f>AW126-AU126</f>
        <v>17.065477014425095</v>
      </c>
      <c r="AY126" s="17">
        <f>AX126-$AX$126</f>
        <v>0</v>
      </c>
      <c r="AZ126" s="13">
        <f>2^(-AY126)</f>
        <v>1</v>
      </c>
    </row>
    <row r="127" spans="1:53" ht="15">
      <c r="A127" s="7" t="s">
        <v>1</v>
      </c>
      <c r="B127" s="2"/>
      <c r="C127" s="9" t="s">
        <v>2</v>
      </c>
      <c r="D127" s="9" t="s">
        <v>3</v>
      </c>
      <c r="E127" s="9" t="s">
        <v>4</v>
      </c>
      <c r="F127" s="9" t="s">
        <v>5</v>
      </c>
      <c r="AB127" s="12">
        <v>17.05</v>
      </c>
      <c r="AC127" s="10" t="s">
        <v>17</v>
      </c>
      <c r="AD127" s="12">
        <v>30.01</v>
      </c>
      <c r="AE127" s="17">
        <f t="shared" si="119"/>
        <v>12.96</v>
      </c>
      <c r="AF127" s="17">
        <f t="shared" si="118"/>
        <v>0.125</v>
      </c>
      <c r="AG127" s="13">
        <f t="shared" si="120"/>
        <v>0.91700404320467122</v>
      </c>
      <c r="AU127" s="12">
        <v>19.0656822871853</v>
      </c>
      <c r="AV127" s="10" t="s">
        <v>13</v>
      </c>
      <c r="AW127" s="12">
        <v>36.69302419046155</v>
      </c>
      <c r="AX127" s="17">
        <f t="shared" ref="AX127:AX138" si="121">AW127-AU127</f>
        <v>17.62734190327625</v>
      </c>
      <c r="AY127" s="17">
        <f t="shared" ref="AY127:AY138" si="122">AX127-$AX$126</f>
        <v>0.56186488885115438</v>
      </c>
      <c r="AZ127" s="13">
        <f t="shared" ref="AZ127:AZ138" si="123">2^(-AY127)</f>
        <v>0.67742592800535129</v>
      </c>
      <c r="BA127" s="7">
        <f>AVERAGE(AZ120:AZ127)</f>
        <v>1.1920106491691587</v>
      </c>
    </row>
    <row r="128" spans="1:53" ht="15">
      <c r="A128" s="7">
        <f>AVERAGE(A129:A133)</f>
        <v>16.09264279952512</v>
      </c>
      <c r="C128" s="7">
        <f>AVERAGE(C129:C133)</f>
        <v>21.72843958850676</v>
      </c>
      <c r="D128" s="17">
        <f>C128-A128</f>
        <v>5.63579678898164</v>
      </c>
      <c r="E128" s="17">
        <f t="shared" ref="E128:E140" si="124">D128-$D$128</f>
        <v>0</v>
      </c>
      <c r="F128" s="13">
        <f>2^(-E128)</f>
        <v>1</v>
      </c>
      <c r="AB128" s="21">
        <v>17.369304619974301</v>
      </c>
      <c r="AC128" s="11" t="s">
        <v>20</v>
      </c>
      <c r="AD128" s="12">
        <v>30.03</v>
      </c>
      <c r="AE128" s="17">
        <f t="shared" si="119"/>
        <v>12.6606953800257</v>
      </c>
      <c r="AF128" s="17">
        <f t="shared" si="118"/>
        <v>-0.17430461997430058</v>
      </c>
      <c r="AG128" s="14">
        <f t="shared" si="120"/>
        <v>1.1284203742900412</v>
      </c>
      <c r="AH128" s="7">
        <f>AVERAGE(AG124:AG127)</f>
        <v>1.0012441981419853</v>
      </c>
      <c r="AU128" s="12">
        <v>18.505933913421966</v>
      </c>
      <c r="AV128" s="10" t="s">
        <v>15</v>
      </c>
      <c r="AW128" s="12">
        <v>36.040159008550702</v>
      </c>
      <c r="AX128" s="17">
        <f t="shared" si="121"/>
        <v>17.534225095128736</v>
      </c>
      <c r="AY128" s="17">
        <f t="shared" si="122"/>
        <v>0.46874808070364082</v>
      </c>
      <c r="AZ128" s="13">
        <f t="shared" si="123"/>
        <v>0.72259136479081776</v>
      </c>
    </row>
    <row r="129" spans="1:53" ht="15">
      <c r="A129" s="12">
        <v>14.5052822189437</v>
      </c>
      <c r="B129" s="10" t="s">
        <v>13</v>
      </c>
      <c r="C129" s="12">
        <v>20.089405076333499</v>
      </c>
      <c r="D129" s="17">
        <f t="shared" ref="D129:D140" si="125">C129-A129</f>
        <v>5.584122857389799</v>
      </c>
      <c r="E129" s="17">
        <f t="shared" si="124"/>
        <v>-5.1673931591841082E-2</v>
      </c>
      <c r="F129" s="13">
        <f t="shared" ref="F129:F140" si="126">2^(-E129)</f>
        <v>1.036466819157809</v>
      </c>
      <c r="AB129" s="12">
        <v>16.87</v>
      </c>
      <c r="AC129" s="11" t="s">
        <v>19</v>
      </c>
      <c r="AD129" s="12">
        <v>29.6</v>
      </c>
      <c r="AE129" s="17">
        <f t="shared" si="119"/>
        <v>12.73</v>
      </c>
      <c r="AF129" s="17">
        <f t="shared" si="118"/>
        <v>-0.10500000000000043</v>
      </c>
      <c r="AG129" s="14">
        <f t="shared" si="120"/>
        <v>1.0754943904573786</v>
      </c>
      <c r="AU129" s="12">
        <v>19.705009279260064</v>
      </c>
      <c r="AV129" s="10" t="s">
        <v>16</v>
      </c>
      <c r="AW129" s="12">
        <v>36.297710324919649</v>
      </c>
      <c r="AX129" s="17">
        <f t="shared" si="121"/>
        <v>16.592701045659584</v>
      </c>
      <c r="AY129" s="17">
        <f t="shared" si="122"/>
        <v>-0.47277596876551087</v>
      </c>
      <c r="AZ129" s="13">
        <f t="shared" si="123"/>
        <v>1.387777199053809</v>
      </c>
    </row>
    <row r="130" spans="1:53" ht="15">
      <c r="A130" s="12">
        <v>18.183849351772398</v>
      </c>
      <c r="B130" s="10" t="s">
        <v>15</v>
      </c>
      <c r="C130" s="12">
        <v>24.076982650577602</v>
      </c>
      <c r="D130" s="17">
        <f t="shared" si="125"/>
        <v>5.8931332988052034</v>
      </c>
      <c r="E130" s="17">
        <f t="shared" si="124"/>
        <v>0.25733650982356338</v>
      </c>
      <c r="F130" s="13">
        <f t="shared" si="126"/>
        <v>0.83663107502556711</v>
      </c>
      <c r="AB130" s="12">
        <v>16.399999999999999</v>
      </c>
      <c r="AC130" s="11" t="s">
        <v>21</v>
      </c>
      <c r="AD130" s="12">
        <v>29.92</v>
      </c>
      <c r="AE130" s="17">
        <f t="shared" si="119"/>
        <v>13.520000000000003</v>
      </c>
      <c r="AF130" s="17">
        <f t="shared" si="118"/>
        <v>0.68500000000000227</v>
      </c>
      <c r="AG130" s="14">
        <f t="shared" si="120"/>
        <v>0.62200582664923343</v>
      </c>
      <c r="AU130" s="12">
        <v>19.912629940115735</v>
      </c>
      <c r="AV130" s="10" t="s">
        <v>17</v>
      </c>
      <c r="AW130" s="12">
        <v>36.420269953751564</v>
      </c>
      <c r="AX130" s="17">
        <f t="shared" si="121"/>
        <v>16.507640013635829</v>
      </c>
      <c r="AY130" s="17">
        <f t="shared" si="122"/>
        <v>-0.55783700078926657</v>
      </c>
      <c r="AZ130" s="13">
        <f t="shared" si="123"/>
        <v>1.4720605357762782</v>
      </c>
      <c r="BA130" s="20">
        <f>AVERAGE(AZ127:AZ130)</f>
        <v>1.0649637569065642</v>
      </c>
    </row>
    <row r="131" spans="1:53" ht="15">
      <c r="A131" s="12">
        <v>18.5396294444379</v>
      </c>
      <c r="B131" s="10" t="s">
        <v>16</v>
      </c>
      <c r="C131" s="12">
        <v>24.056731647207801</v>
      </c>
      <c r="D131" s="17">
        <f t="shared" si="125"/>
        <v>5.5171022027699017</v>
      </c>
      <c r="E131" s="17">
        <f t="shared" si="124"/>
        <v>-0.11869458621173834</v>
      </c>
      <c r="F131" s="13">
        <f t="shared" si="126"/>
        <v>1.0857519818729673</v>
      </c>
      <c r="AB131" s="12">
        <v>17.190000000000001</v>
      </c>
      <c r="AC131" s="11" t="s">
        <v>22</v>
      </c>
      <c r="AD131" s="12">
        <v>30.61</v>
      </c>
      <c r="AE131" s="17">
        <f t="shared" si="119"/>
        <v>13.419999999999998</v>
      </c>
      <c r="AF131" s="17">
        <f t="shared" si="118"/>
        <v>0.5849999999999973</v>
      </c>
      <c r="AG131" s="14">
        <f t="shared" si="120"/>
        <v>0.6666493385456006</v>
      </c>
      <c r="AU131" s="12">
        <v>19.522141220612568</v>
      </c>
      <c r="AV131" s="11" t="s">
        <v>20</v>
      </c>
      <c r="AW131" s="12">
        <v>36.623428827775264</v>
      </c>
      <c r="AX131" s="17">
        <f t="shared" si="121"/>
        <v>17.101287607162696</v>
      </c>
      <c r="AY131" s="17">
        <f t="shared" si="122"/>
        <v>3.5810592737600899E-2</v>
      </c>
      <c r="AZ131" s="13">
        <f t="shared" si="123"/>
        <v>0.9754835215334503</v>
      </c>
    </row>
    <row r="132" spans="1:53" ht="15">
      <c r="A132" s="12">
        <v>14.5153255337262</v>
      </c>
      <c r="B132" s="10" t="s">
        <v>17</v>
      </c>
      <c r="C132" s="12">
        <v>20.044909297520501</v>
      </c>
      <c r="D132" s="17">
        <f t="shared" si="125"/>
        <v>5.5295837637943013</v>
      </c>
      <c r="E132" s="17">
        <f t="shared" si="124"/>
        <v>-0.10621302518733877</v>
      </c>
      <c r="F132" s="13">
        <f t="shared" si="126"/>
        <v>1.0763990517746127</v>
      </c>
      <c r="G132" s="9" t="s">
        <v>6</v>
      </c>
      <c r="AB132" s="12">
        <v>16.649999999999999</v>
      </c>
      <c r="AC132" s="11" t="s">
        <v>27</v>
      </c>
      <c r="AD132" s="12">
        <v>29.99</v>
      </c>
      <c r="AE132" s="17">
        <f t="shared" si="119"/>
        <v>13.34</v>
      </c>
      <c r="AF132" s="17">
        <f t="shared" si="118"/>
        <v>0.50499999999999901</v>
      </c>
      <c r="AG132" s="14">
        <f t="shared" si="120"/>
        <v>0.70466037757101019</v>
      </c>
      <c r="AU132" s="12">
        <v>20.155556603174869</v>
      </c>
      <c r="AV132" s="11" t="s">
        <v>19</v>
      </c>
      <c r="AW132" s="12">
        <v>35.393390820529333</v>
      </c>
      <c r="AX132" s="17">
        <f t="shared" si="121"/>
        <v>15.237834217354465</v>
      </c>
      <c r="AY132" s="17">
        <f t="shared" si="122"/>
        <v>-1.8276427970706308</v>
      </c>
      <c r="AZ132" s="13">
        <f t="shared" si="123"/>
        <v>3.5495663882074404</v>
      </c>
    </row>
    <row r="133" spans="1:53" ht="15">
      <c r="A133" s="12">
        <v>14.7191274487454</v>
      </c>
      <c r="B133" s="10" t="s">
        <v>18</v>
      </c>
      <c r="C133" s="12">
        <v>20.374169270894399</v>
      </c>
      <c r="D133" s="17">
        <f t="shared" si="125"/>
        <v>5.6550418221489984</v>
      </c>
      <c r="E133" s="17">
        <f t="shared" si="124"/>
        <v>1.9245033167358372E-2</v>
      </c>
      <c r="F133" s="13">
        <f t="shared" si="126"/>
        <v>0.98674893821755216</v>
      </c>
      <c r="AB133" s="12">
        <v>17.86</v>
      </c>
      <c r="AC133" s="11" t="s">
        <v>29</v>
      </c>
      <c r="AD133" s="12">
        <v>31.17</v>
      </c>
      <c r="AE133" s="17">
        <f t="shared" si="119"/>
        <v>13.310000000000002</v>
      </c>
      <c r="AF133" s="17">
        <f t="shared" si="118"/>
        <v>0.47500000000000142</v>
      </c>
      <c r="AG133" s="14">
        <f t="shared" si="120"/>
        <v>0.71946679000540936</v>
      </c>
      <c r="AH133" s="7">
        <f>AVERAGE(AG128:AG137)</f>
        <v>0.74499270942849782</v>
      </c>
      <c r="AU133" s="12">
        <v>19.612822587222468</v>
      </c>
      <c r="AV133" s="11" t="s">
        <v>21</v>
      </c>
      <c r="AW133" s="12">
        <v>35.844458979296299</v>
      </c>
      <c r="AX133" s="17">
        <f t="shared" si="121"/>
        <v>16.231636392073831</v>
      </c>
      <c r="AY133" s="17">
        <f t="shared" si="122"/>
        <v>-0.83384062235126422</v>
      </c>
      <c r="AZ133" s="13">
        <f t="shared" si="123"/>
        <v>1.7824240726657381</v>
      </c>
    </row>
    <row r="134" spans="1:53" ht="15">
      <c r="A134" s="12">
        <v>16.335632398180898</v>
      </c>
      <c r="B134" s="11" t="s">
        <v>20</v>
      </c>
      <c r="C134" s="12">
        <v>23.180979248992099</v>
      </c>
      <c r="D134" s="17">
        <f t="shared" si="125"/>
        <v>6.8453468508112003</v>
      </c>
      <c r="E134" s="17">
        <f t="shared" si="124"/>
        <v>1.2095500618295603</v>
      </c>
      <c r="F134" s="13">
        <f t="shared" si="126"/>
        <v>0.43240344975017553</v>
      </c>
      <c r="G134" s="7">
        <f>AVERAGE(F129:F133)</f>
        <v>1.0043995732097017</v>
      </c>
      <c r="AB134" s="12">
        <v>19.54</v>
      </c>
      <c r="AC134" s="11" t="s">
        <v>30</v>
      </c>
      <c r="AD134" s="12">
        <v>33.020000000000003</v>
      </c>
      <c r="AE134" s="17">
        <f t="shared" si="119"/>
        <v>13.480000000000004</v>
      </c>
      <c r="AF134" s="17">
        <f t="shared" si="118"/>
        <v>0.64500000000000313</v>
      </c>
      <c r="AG134" s="14">
        <f t="shared" si="120"/>
        <v>0.639492790638713</v>
      </c>
      <c r="AU134" s="12">
        <v>21.5547087986054</v>
      </c>
      <c r="AV134" s="11" t="s">
        <v>22</v>
      </c>
      <c r="AW134" s="12">
        <v>37.045432721288499</v>
      </c>
      <c r="AX134" s="17">
        <f t="shared" si="121"/>
        <v>15.490723922683099</v>
      </c>
      <c r="AY134" s="17">
        <f t="shared" si="122"/>
        <v>-1.5747530917419965</v>
      </c>
      <c r="AZ134" s="13">
        <f t="shared" si="123"/>
        <v>2.9788450718627795</v>
      </c>
    </row>
    <row r="135" spans="1:53" ht="15">
      <c r="A135" s="12">
        <v>16.3845269536268</v>
      </c>
      <c r="B135" s="11" t="s">
        <v>19</v>
      </c>
      <c r="C135" s="12">
        <v>23.3996542266995</v>
      </c>
      <c r="D135" s="17">
        <f t="shared" si="125"/>
        <v>7.0151272730727001</v>
      </c>
      <c r="E135" s="17">
        <f t="shared" si="124"/>
        <v>1.3793304840910601</v>
      </c>
      <c r="F135" s="13">
        <f t="shared" si="126"/>
        <v>0.38439714229564598</v>
      </c>
      <c r="AB135" s="12">
        <v>18.05</v>
      </c>
      <c r="AC135" s="11" t="s">
        <v>31</v>
      </c>
      <c r="AD135" s="12">
        <v>31.32</v>
      </c>
      <c r="AE135" s="17">
        <f t="shared" si="119"/>
        <v>13.27</v>
      </c>
      <c r="AF135" s="17">
        <f t="shared" si="118"/>
        <v>0.43499999999999872</v>
      </c>
      <c r="AG135" s="14">
        <f t="shared" si="120"/>
        <v>0.73969375462441933</v>
      </c>
      <c r="AU135" s="12">
        <v>20.019389682594603</v>
      </c>
      <c r="AV135" s="11" t="s">
        <v>27</v>
      </c>
      <c r="AW135" s="12">
        <v>36.011114563732129</v>
      </c>
      <c r="AX135" s="17">
        <f t="shared" si="121"/>
        <v>15.991724881137525</v>
      </c>
      <c r="AY135" s="17">
        <f t="shared" si="122"/>
        <v>-1.0737521332875701</v>
      </c>
      <c r="AZ135" s="13">
        <f t="shared" si="123"/>
        <v>2.1049006393442045</v>
      </c>
    </row>
    <row r="136" spans="1:53" ht="15">
      <c r="A136" s="12">
        <v>16.299587954528398</v>
      </c>
      <c r="B136" s="11" t="s">
        <v>21</v>
      </c>
      <c r="C136" s="12">
        <v>24.112071753965498</v>
      </c>
      <c r="D136" s="17">
        <f t="shared" si="125"/>
        <v>7.8124837994370999</v>
      </c>
      <c r="E136" s="17">
        <f t="shared" si="124"/>
        <v>2.1766870104554599</v>
      </c>
      <c r="F136" s="13">
        <f t="shared" si="126"/>
        <v>0.221183088817136</v>
      </c>
      <c r="AB136" s="12">
        <v>18.61</v>
      </c>
      <c r="AC136" s="11" t="s">
        <v>34</v>
      </c>
      <c r="AD136" s="12">
        <v>32.17</v>
      </c>
      <c r="AE136" s="17">
        <f t="shared" si="119"/>
        <v>13.560000000000002</v>
      </c>
      <c r="AF136" s="17">
        <f t="shared" si="118"/>
        <v>0.72500000000000142</v>
      </c>
      <c r="AG136" s="14">
        <f t="shared" si="120"/>
        <v>0.60499704460964565</v>
      </c>
      <c r="AU136" s="12">
        <v>17.9428541259235</v>
      </c>
      <c r="AV136" s="11" t="s">
        <v>29</v>
      </c>
      <c r="AW136" s="12">
        <v>36.098164776577136</v>
      </c>
      <c r="AX136" s="17">
        <f t="shared" si="121"/>
        <v>18.155310650653636</v>
      </c>
      <c r="AY136" s="17">
        <f t="shared" si="122"/>
        <v>1.0898336362285406</v>
      </c>
      <c r="AZ136" s="13">
        <f t="shared" si="123"/>
        <v>0.46981554806564707</v>
      </c>
      <c r="BA136" s="9"/>
    </row>
    <row r="137" spans="1:53" ht="15">
      <c r="A137" s="12">
        <v>16.324662669887601</v>
      </c>
      <c r="B137" s="11" t="s">
        <v>22</v>
      </c>
      <c r="C137" s="12">
        <v>24.010657504463701</v>
      </c>
      <c r="D137" s="17">
        <f t="shared" si="125"/>
        <v>7.6859948345760998</v>
      </c>
      <c r="E137" s="17">
        <f t="shared" si="124"/>
        <v>2.0501980455944597</v>
      </c>
      <c r="F137" s="13">
        <f t="shared" si="126"/>
        <v>0.24145093484050148</v>
      </c>
      <c r="AB137" s="12">
        <v>18.38</v>
      </c>
      <c r="AC137" s="11" t="s">
        <v>36</v>
      </c>
      <c r="AD137" s="12">
        <v>32.08</v>
      </c>
      <c r="AE137" s="17">
        <f t="shared" si="119"/>
        <v>13.7</v>
      </c>
      <c r="AF137" s="17">
        <f t="shared" si="118"/>
        <v>0.86499999999999844</v>
      </c>
      <c r="AG137" s="14">
        <f t="shared" si="120"/>
        <v>0.54904640689352546</v>
      </c>
      <c r="AU137" s="12">
        <v>18.966886405018201</v>
      </c>
      <c r="AV137" s="11" t="s">
        <v>30</v>
      </c>
      <c r="AW137" s="12">
        <v>37.088660215015402</v>
      </c>
      <c r="AX137" s="17">
        <f t="shared" si="121"/>
        <v>18.121773809997201</v>
      </c>
      <c r="AY137" s="17">
        <f t="shared" si="122"/>
        <v>1.0562967955721057</v>
      </c>
      <c r="AZ137" s="13">
        <f t="shared" si="123"/>
        <v>0.48086479220173778</v>
      </c>
    </row>
    <row r="138" spans="1:53" ht="15">
      <c r="A138" s="12">
        <v>16.344033095386202</v>
      </c>
      <c r="B138" s="11" t="s">
        <v>27</v>
      </c>
      <c r="C138" s="12">
        <v>20.516830295658</v>
      </c>
      <c r="D138" s="17">
        <f t="shared" si="125"/>
        <v>4.1727972002717983</v>
      </c>
      <c r="E138" s="17">
        <f t="shared" si="124"/>
        <v>-1.4629995887098417</v>
      </c>
      <c r="F138" s="13">
        <f t="shared" si="126"/>
        <v>2.7568095200271721</v>
      </c>
      <c r="AU138" s="12">
        <v>20.349448510103631</v>
      </c>
      <c r="AV138" s="11" t="s">
        <v>31</v>
      </c>
      <c r="AW138" s="12">
        <v>37.8312301494677</v>
      </c>
      <c r="AX138" s="17">
        <f t="shared" si="121"/>
        <v>17.481781639364069</v>
      </c>
      <c r="AY138" s="17">
        <f t="shared" si="122"/>
        <v>0.41630462493897369</v>
      </c>
      <c r="AZ138" s="13">
        <f t="shared" si="123"/>
        <v>0.74934156076337533</v>
      </c>
      <c r="BA138" s="7">
        <f>AVERAGE(AZ131:AZ138)</f>
        <v>1.6364051993305466</v>
      </c>
    </row>
    <row r="139" spans="1:53" ht="15">
      <c r="A139" s="12">
        <v>16.058560980029199</v>
      </c>
      <c r="B139" s="11" t="s">
        <v>29</v>
      </c>
      <c r="C139" s="12">
        <v>20.415628727246201</v>
      </c>
      <c r="D139" s="17">
        <f t="shared" si="125"/>
        <v>4.3570677472170019</v>
      </c>
      <c r="E139" s="17">
        <f t="shared" si="124"/>
        <v>-1.2787290417646382</v>
      </c>
      <c r="F139" s="13">
        <f t="shared" si="126"/>
        <v>2.4262513938766497</v>
      </c>
      <c r="G139" s="7">
        <f>AVERAGE(F134:F140)</f>
        <v>1.284812063510977</v>
      </c>
    </row>
    <row r="140" spans="1:53" ht="15">
      <c r="A140" s="12">
        <v>17.300930332766399</v>
      </c>
      <c r="B140" s="11" t="s">
        <v>30</v>
      </c>
      <c r="C140" s="12">
        <v>21.596911934916299</v>
      </c>
      <c r="D140" s="17">
        <f t="shared" si="125"/>
        <v>4.2959816021499009</v>
      </c>
      <c r="E140" s="17">
        <f t="shared" si="124"/>
        <v>-1.3398151868317392</v>
      </c>
      <c r="F140" s="13">
        <f t="shared" si="126"/>
        <v>2.5311889149695572</v>
      </c>
    </row>
    <row r="145" spans="47:53">
      <c r="BA145" s="7">
        <f>AVERAGE(AZ131:AZ138)</f>
        <v>1.6364051993305466</v>
      </c>
    </row>
    <row r="150" spans="47:53">
      <c r="AU150" s="7" t="s">
        <v>69</v>
      </c>
    </row>
    <row r="151" spans="47:53" ht="15">
      <c r="AU151" s="7" t="s">
        <v>1</v>
      </c>
      <c r="AV151" s="2"/>
      <c r="AW151" s="9" t="s">
        <v>2</v>
      </c>
      <c r="AX151" s="9" t="s">
        <v>3</v>
      </c>
      <c r="AY151" s="9" t="s">
        <v>4</v>
      </c>
      <c r="AZ151" s="9" t="s">
        <v>5</v>
      </c>
    </row>
    <row r="152" spans="47:53">
      <c r="AU152" s="7">
        <f>AVERAGE(AU153:AU155)</f>
        <v>19.374524377599254</v>
      </c>
      <c r="AW152" s="7">
        <f>AVERAGE(AW153:AW155)</f>
        <v>35.179005491772806</v>
      </c>
      <c r="AX152" s="17">
        <f>AW152-AU152</f>
        <v>15.804481114173552</v>
      </c>
      <c r="AY152" s="17">
        <f t="shared" ref="AY152:AY163" si="127">AX152-$AX$152</f>
        <v>0</v>
      </c>
      <c r="AZ152" s="13">
        <f>2^(-AY152)</f>
        <v>1</v>
      </c>
    </row>
    <row r="153" spans="47:53" ht="15">
      <c r="AU153" s="12">
        <v>18.505933913421966</v>
      </c>
      <c r="AV153" s="10" t="s">
        <v>13</v>
      </c>
      <c r="AW153" s="12">
        <v>34.621593073788929</v>
      </c>
      <c r="AX153" s="17">
        <f t="shared" ref="AX153:AX163" si="128">AW153-AU153</f>
        <v>16.115659160366963</v>
      </c>
      <c r="AY153" s="17">
        <f t="shared" si="127"/>
        <v>0.31117804619341172</v>
      </c>
      <c r="AZ153" s="13">
        <f t="shared" ref="AZ153:AZ163" si="129">2^(-AY153)</f>
        <v>0.80598335716196945</v>
      </c>
      <c r="BA153" s="9" t="s">
        <v>6</v>
      </c>
    </row>
    <row r="154" spans="47:53">
      <c r="AU154" s="12">
        <v>19.705009279260064</v>
      </c>
      <c r="AV154" s="10" t="s">
        <v>15</v>
      </c>
      <c r="AW154" s="12">
        <v>35.59869752158437</v>
      </c>
      <c r="AX154" s="17">
        <f t="shared" si="128"/>
        <v>15.893688242324306</v>
      </c>
      <c r="AY154" s="17">
        <f t="shared" si="127"/>
        <v>8.9207128150754045E-2</v>
      </c>
      <c r="AZ154" s="13">
        <f t="shared" si="129"/>
        <v>0.9400392311119069</v>
      </c>
    </row>
    <row r="155" spans="47:53">
      <c r="AU155" s="12">
        <v>19.912629940115735</v>
      </c>
      <c r="AV155" s="10" t="s">
        <v>16</v>
      </c>
      <c r="AW155" s="12">
        <v>35.316725879945103</v>
      </c>
      <c r="AX155" s="17">
        <f t="shared" si="128"/>
        <v>15.404095939829368</v>
      </c>
      <c r="AY155" s="17">
        <f t="shared" si="127"/>
        <v>-0.40038517434418353</v>
      </c>
      <c r="AZ155" s="13">
        <f t="shared" si="129"/>
        <v>1.3198602433390179</v>
      </c>
      <c r="BA155" s="7">
        <f>AVERAGE(AZ153:AZ155)</f>
        <v>1.0219609438709647</v>
      </c>
    </row>
    <row r="156" spans="47:53" ht="15">
      <c r="AU156" s="12">
        <v>19.522141220612568</v>
      </c>
      <c r="AV156" s="11" t="s">
        <v>20</v>
      </c>
      <c r="AW156" s="12">
        <v>35.144255856401799</v>
      </c>
      <c r="AX156" s="17">
        <f t="shared" si="128"/>
        <v>15.622114635789231</v>
      </c>
      <c r="AY156" s="17">
        <f t="shared" si="127"/>
        <v>-0.18236647838432063</v>
      </c>
      <c r="AZ156" s="13">
        <f t="shared" si="129"/>
        <v>1.1347436998472484</v>
      </c>
    </row>
    <row r="157" spans="47:53" ht="15">
      <c r="AU157" s="12">
        <v>20.155556603174869</v>
      </c>
      <c r="AV157" s="11" t="s">
        <v>19</v>
      </c>
      <c r="AW157" s="12">
        <v>33.867346551785467</v>
      </c>
      <c r="AX157" s="17">
        <f t="shared" si="128"/>
        <v>13.711789948610598</v>
      </c>
      <c r="AY157" s="17">
        <f t="shared" si="127"/>
        <v>-2.0926911655629539</v>
      </c>
      <c r="AZ157" s="13">
        <f t="shared" si="129"/>
        <v>4.2654299347304905</v>
      </c>
    </row>
    <row r="158" spans="47:53" ht="15">
      <c r="AU158" s="12">
        <v>19.612822587222468</v>
      </c>
      <c r="AV158" s="11" t="s">
        <v>21</v>
      </c>
      <c r="AW158" s="12">
        <v>34.589784530038933</v>
      </c>
      <c r="AX158" s="17">
        <f t="shared" si="128"/>
        <v>14.976961942816466</v>
      </c>
      <c r="AY158" s="17">
        <f t="shared" si="127"/>
        <v>-0.82751917135708553</v>
      </c>
      <c r="AZ158" s="13">
        <f t="shared" si="129"/>
        <v>1.7746311180015999</v>
      </c>
    </row>
    <row r="159" spans="47:53" ht="15">
      <c r="AU159" s="12">
        <v>21.5547087986054</v>
      </c>
      <c r="AV159" s="11" t="s">
        <v>22</v>
      </c>
      <c r="AW159" s="12">
        <v>36.096018194951</v>
      </c>
      <c r="AX159" s="17">
        <f t="shared" si="128"/>
        <v>14.5413093963456</v>
      </c>
      <c r="AY159" s="17">
        <f t="shared" si="127"/>
        <v>-1.2631717178279516</v>
      </c>
      <c r="AZ159" s="13">
        <f t="shared" si="129"/>
        <v>2.4002284366826929</v>
      </c>
    </row>
    <row r="160" spans="47:53" ht="15">
      <c r="AU160" s="12">
        <v>20.019389682594603</v>
      </c>
      <c r="AV160" s="11" t="s">
        <v>27</v>
      </c>
      <c r="AW160" s="12">
        <v>35.450813401836967</v>
      </c>
      <c r="AX160" s="17">
        <f t="shared" si="128"/>
        <v>15.431423719242364</v>
      </c>
      <c r="AY160" s="17">
        <f t="shared" si="127"/>
        <v>-0.3730573949311875</v>
      </c>
      <c r="AZ160" s="13">
        <f t="shared" si="129"/>
        <v>1.2950945207493754</v>
      </c>
      <c r="BA160" s="7">
        <f>AVERAGE(AZ156:AZ163)</f>
        <v>1.5947064421931731</v>
      </c>
    </row>
    <row r="161" spans="47:52" ht="15">
      <c r="AU161" s="12">
        <v>17.9428541259235</v>
      </c>
      <c r="AV161" s="11" t="s">
        <v>29</v>
      </c>
      <c r="AW161" s="12">
        <v>34.6782792230035</v>
      </c>
      <c r="AX161" s="17">
        <f t="shared" si="128"/>
        <v>16.73542509708</v>
      </c>
      <c r="AY161" s="17">
        <f t="shared" si="127"/>
        <v>0.93094398290644875</v>
      </c>
      <c r="AZ161" s="13">
        <f t="shared" si="129"/>
        <v>0.52451502930909799</v>
      </c>
    </row>
    <row r="162" spans="47:52" ht="15">
      <c r="AU162" s="12">
        <v>18.966886405018201</v>
      </c>
      <c r="AV162" s="11" t="s">
        <v>30</v>
      </c>
      <c r="AW162" s="12">
        <v>35.239238804049535</v>
      </c>
      <c r="AX162" s="17">
        <f t="shared" si="128"/>
        <v>16.272352399031334</v>
      </c>
      <c r="AY162" s="17">
        <f t="shared" si="127"/>
        <v>0.4678712848577824</v>
      </c>
      <c r="AZ162" s="13">
        <f t="shared" si="129"/>
        <v>0.72303065213297346</v>
      </c>
    </row>
    <row r="163" spans="47:52" ht="15">
      <c r="AU163" s="12">
        <v>20.349448510103631</v>
      </c>
      <c r="AV163" s="11" t="s">
        <v>31</v>
      </c>
      <c r="AW163" s="12">
        <v>36.797835078213062</v>
      </c>
      <c r="AX163" s="17">
        <f t="shared" si="128"/>
        <v>16.448386568109431</v>
      </c>
      <c r="AY163" s="17">
        <f t="shared" si="127"/>
        <v>0.64390545393587928</v>
      </c>
      <c r="AZ163" s="13">
        <f t="shared" si="129"/>
        <v>0.63997814609190773</v>
      </c>
    </row>
  </sheetData>
  <mergeCells count="1">
    <mergeCell ref="B1:H1"/>
  </mergeCells>
  <phoneticPr fontId="10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8b2dc028-306e-45e7-9c6b-b75f7faebd0e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2D1070CD0E5142BCAE8B30484C2F09" ma:contentTypeVersion="18" ma:contentTypeDescription="Create a new document." ma:contentTypeScope="" ma:versionID="02ec8fd3ff88c0a0ddeb87ebb8b74c98">
  <xsd:schema xmlns:xsd="http://www.w3.org/2001/XMLSchema" xmlns:xs="http://www.w3.org/2001/XMLSchema" xmlns:p="http://schemas.microsoft.com/office/2006/metadata/properties" xmlns:ns1="http://schemas.microsoft.com/sharepoint/v3" xmlns:ns3="8b2dc028-306e-45e7-9c6b-b75f7faebd0e" xmlns:ns4="24efc85d-91f5-42cc-a3fc-9cff4182ddf7" targetNamespace="http://schemas.microsoft.com/office/2006/metadata/properties" ma:root="true" ma:fieldsID="074f369538673eba64d3f2172b196b60" ns1:_="" ns3:_="" ns4:_="">
    <xsd:import namespace="http://schemas.microsoft.com/sharepoint/v3"/>
    <xsd:import namespace="8b2dc028-306e-45e7-9c6b-b75f7faebd0e"/>
    <xsd:import namespace="24efc85d-91f5-42cc-a3fc-9cff4182dd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2dc028-306e-45e7-9c6b-b75f7faebd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efc85d-91f5-42cc-a3fc-9cff4182ddf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2E91C3-987F-46C4-98B9-8EFA8DD806AF}"/>
</file>

<file path=customXml/itemProps2.xml><?xml version="1.0" encoding="utf-8"?>
<ds:datastoreItem xmlns:ds="http://schemas.openxmlformats.org/officeDocument/2006/customXml" ds:itemID="{FD88FF90-B203-41DC-91D4-4E2A528732ED}"/>
</file>

<file path=customXml/itemProps3.xml><?xml version="1.0" encoding="utf-8"?>
<ds:datastoreItem xmlns:ds="http://schemas.openxmlformats.org/officeDocument/2006/customXml" ds:itemID="{42940042-9CF6-4FF3-BA2C-C47D544A7A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Sundararajan, Venkatesh</dc:creator>
  <cp:keywords/>
  <dc:description/>
  <cp:lastModifiedBy>Sundararajan, Venkatesh</cp:lastModifiedBy>
  <cp:revision/>
  <dcterms:created xsi:type="dcterms:W3CDTF">2024-03-19T15:56:32Z</dcterms:created>
  <dcterms:modified xsi:type="dcterms:W3CDTF">2025-01-12T04:38:17Z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0x010100EC2D1070CD0E5142BCAE8B30484C2F09</vt:lpwstr>
  </property>
</Properties>
</file>