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inadiazguerra/Desktop/Paper cross-feeding/Figures paper/"/>
    </mc:Choice>
  </mc:AlternateContent>
  <xr:revisionPtr revIDLastSave="0" documentId="13_ncr:1_{D74725DF-4D09-9743-9FCC-A544752F2708}" xr6:coauthVersionLast="47" xr6:coauthVersionMax="47" xr10:uidLastSave="{00000000-0000-0000-0000-000000000000}"/>
  <bookViews>
    <workbookView xWindow="2640" yWindow="2600" windowWidth="26040" windowHeight="14080" activeTab="6" xr2:uid="{7CC885F8-E76B-DF41-975B-6BF9B057ABD2}"/>
  </bookViews>
  <sheets>
    <sheet name="2FL-UNI" sheetId="1" r:id="rId1"/>
    <sheet name="LNT-UNI" sheetId="2" r:id="rId2"/>
    <sheet name="LNnT-UNI" sheetId="3" r:id="rId3"/>
    <sheet name="3SL-UNI" sheetId="4" r:id="rId4"/>
    <sheet name="2FL-BI" sheetId="5" r:id="rId5"/>
    <sheet name="3SL-BI" sheetId="6" r:id="rId6"/>
    <sheet name="LNT-BI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5" l="1"/>
  <c r="F17" i="5" s="1"/>
  <c r="C7" i="5"/>
  <c r="C15" i="7"/>
  <c r="C17" i="7" s="1"/>
  <c r="C14" i="7"/>
  <c r="C10" i="7" s="1"/>
  <c r="C8" i="7"/>
  <c r="C7" i="7"/>
  <c r="X15" i="7"/>
  <c r="X17" i="7" s="1"/>
  <c r="U15" i="7"/>
  <c r="R15" i="7"/>
  <c r="O15" i="7"/>
  <c r="O17" i="7" s="1"/>
  <c r="L15" i="7"/>
  <c r="I15" i="7"/>
  <c r="F15" i="7"/>
  <c r="X14" i="7"/>
  <c r="X10" i="7" s="1"/>
  <c r="U14" i="7"/>
  <c r="R14" i="7"/>
  <c r="O14" i="7"/>
  <c r="L14" i="7"/>
  <c r="I14" i="7"/>
  <c r="I10" i="7" s="1"/>
  <c r="F14" i="7"/>
  <c r="X8" i="7"/>
  <c r="U8" i="7"/>
  <c r="R8" i="7"/>
  <c r="O8" i="7"/>
  <c r="L8" i="7"/>
  <c r="I8" i="7"/>
  <c r="F8" i="7"/>
  <c r="X7" i="7"/>
  <c r="U7" i="7"/>
  <c r="R7" i="7"/>
  <c r="O7" i="7"/>
  <c r="L7" i="7"/>
  <c r="I7" i="7"/>
  <c r="F7" i="7"/>
  <c r="X7" i="6"/>
  <c r="X14" i="6"/>
  <c r="U14" i="6"/>
  <c r="U7" i="6"/>
  <c r="U8" i="6"/>
  <c r="R14" i="6"/>
  <c r="R7" i="6"/>
  <c r="O14" i="6"/>
  <c r="O10" i="6" s="1"/>
  <c r="O7" i="6"/>
  <c r="L7" i="6"/>
  <c r="I15" i="6"/>
  <c r="I17" i="6" s="1"/>
  <c r="I14" i="6"/>
  <c r="I10" i="6" s="1"/>
  <c r="I8" i="6"/>
  <c r="I7" i="6"/>
  <c r="F7" i="6"/>
  <c r="C14" i="6"/>
  <c r="C10" i="6" s="1"/>
  <c r="C8" i="6"/>
  <c r="C7" i="6"/>
  <c r="X15" i="6"/>
  <c r="X17" i="6" s="1"/>
  <c r="U15" i="6"/>
  <c r="U17" i="6" s="1"/>
  <c r="R15" i="6"/>
  <c r="R17" i="6" s="1"/>
  <c r="O15" i="6"/>
  <c r="O17" i="6" s="1"/>
  <c r="L15" i="6"/>
  <c r="L17" i="6" s="1"/>
  <c r="F15" i="6"/>
  <c r="F17" i="6" s="1"/>
  <c r="C15" i="6"/>
  <c r="C17" i="6" s="1"/>
  <c r="L14" i="6"/>
  <c r="L10" i="6" s="1"/>
  <c r="F14" i="6"/>
  <c r="F10" i="6" s="1"/>
  <c r="X8" i="6"/>
  <c r="R8" i="6"/>
  <c r="O8" i="6"/>
  <c r="L8" i="6"/>
  <c r="F8" i="6"/>
  <c r="X14" i="5"/>
  <c r="X10" i="5" s="1"/>
  <c r="U14" i="5"/>
  <c r="U10" i="5" s="1"/>
  <c r="R7" i="5"/>
  <c r="O14" i="5"/>
  <c r="O10" i="5" s="1"/>
  <c r="O7" i="5"/>
  <c r="O8" i="5"/>
  <c r="L7" i="5"/>
  <c r="I15" i="5"/>
  <c r="I17" i="5" s="1"/>
  <c r="I14" i="5"/>
  <c r="I10" i="5" s="1"/>
  <c r="I8" i="5"/>
  <c r="I7" i="5"/>
  <c r="C15" i="5"/>
  <c r="C17" i="5" s="1"/>
  <c r="C14" i="5"/>
  <c r="C10" i="5" s="1"/>
  <c r="X8" i="5"/>
  <c r="X7" i="5"/>
  <c r="U8" i="5"/>
  <c r="U7" i="5"/>
  <c r="R8" i="5"/>
  <c r="L8" i="5"/>
  <c r="F8" i="5"/>
  <c r="F7" i="5"/>
  <c r="C8" i="5"/>
  <c r="X15" i="5"/>
  <c r="X17" i="5" s="1"/>
  <c r="U15" i="5"/>
  <c r="U17" i="5" s="1"/>
  <c r="R15" i="5"/>
  <c r="R17" i="5" s="1"/>
  <c r="R14" i="5"/>
  <c r="R10" i="5" s="1"/>
  <c r="O15" i="5"/>
  <c r="O17" i="5" s="1"/>
  <c r="L15" i="5"/>
  <c r="L17" i="5" s="1"/>
  <c r="L14" i="5"/>
  <c r="L10" i="5" s="1"/>
  <c r="F14" i="5"/>
  <c r="F10" i="5" s="1"/>
  <c r="U10" i="6" l="1"/>
  <c r="L17" i="7"/>
  <c r="F17" i="7"/>
  <c r="R17" i="7"/>
  <c r="R10" i="6"/>
  <c r="X10" i="6"/>
  <c r="R10" i="7"/>
  <c r="U17" i="7"/>
  <c r="U10" i="7"/>
  <c r="O10" i="7"/>
  <c r="L10" i="7"/>
  <c r="I17" i="7"/>
  <c r="F10" i="7"/>
  <c r="I6" i="3"/>
  <c r="I13" i="1"/>
  <c r="R6" i="3" l="1"/>
  <c r="R8" i="3"/>
  <c r="AP18" i="4"/>
  <c r="AM18" i="4"/>
  <c r="AD18" i="4"/>
  <c r="AA18" i="4"/>
  <c r="X18" i="4"/>
  <c r="U18" i="4"/>
  <c r="R18" i="4"/>
  <c r="O18" i="4"/>
  <c r="L18" i="4"/>
  <c r="I18" i="4"/>
  <c r="F18" i="4"/>
  <c r="C18" i="4"/>
  <c r="AP18" i="3"/>
  <c r="AM18" i="3"/>
  <c r="AD18" i="3"/>
  <c r="AA18" i="3"/>
  <c r="X18" i="3"/>
  <c r="U18" i="3"/>
  <c r="R18" i="3"/>
  <c r="R20" i="3" s="1"/>
  <c r="O18" i="3"/>
  <c r="L18" i="3"/>
  <c r="I18" i="3"/>
  <c r="I20" i="3" s="1"/>
  <c r="F18" i="3"/>
  <c r="C18" i="3"/>
  <c r="AP18" i="2"/>
  <c r="AM18" i="2"/>
  <c r="AD18" i="2"/>
  <c r="AA18" i="2"/>
  <c r="X18" i="2"/>
  <c r="U18" i="2"/>
  <c r="R18" i="2"/>
  <c r="O18" i="2"/>
  <c r="L18" i="2"/>
  <c r="I18" i="2"/>
  <c r="F18" i="2"/>
  <c r="C18" i="2"/>
  <c r="AP18" i="1"/>
  <c r="AM18" i="1"/>
  <c r="AD18" i="1"/>
  <c r="AA18" i="1"/>
  <c r="X18" i="1"/>
  <c r="U18" i="1"/>
  <c r="R18" i="1"/>
  <c r="O18" i="1"/>
  <c r="L18" i="1"/>
  <c r="I18" i="1"/>
  <c r="F18" i="1"/>
  <c r="C18" i="1"/>
  <c r="AP13" i="4"/>
  <c r="AM13" i="4"/>
  <c r="AD13" i="4"/>
  <c r="AA13" i="4"/>
  <c r="X13" i="4"/>
  <c r="U13" i="4"/>
  <c r="R13" i="4"/>
  <c r="O13" i="4"/>
  <c r="L13" i="4"/>
  <c r="I13" i="4"/>
  <c r="F13" i="4"/>
  <c r="C13" i="4"/>
  <c r="I13" i="3"/>
  <c r="I15" i="3" s="1"/>
  <c r="AP13" i="3"/>
  <c r="AM13" i="3"/>
  <c r="AD13" i="3"/>
  <c r="AA13" i="3"/>
  <c r="X13" i="3"/>
  <c r="U13" i="3"/>
  <c r="R13" i="3"/>
  <c r="R15" i="3" s="1"/>
  <c r="O13" i="3"/>
  <c r="L13" i="3"/>
  <c r="F13" i="3"/>
  <c r="C13" i="3"/>
  <c r="AP13" i="2"/>
  <c r="AM13" i="2"/>
  <c r="AD13" i="2"/>
  <c r="AA13" i="2"/>
  <c r="X13" i="2"/>
  <c r="U13" i="2"/>
  <c r="R13" i="2"/>
  <c r="O13" i="2"/>
  <c r="L13" i="2"/>
  <c r="I13" i="2"/>
  <c r="F13" i="2"/>
  <c r="C13" i="2"/>
  <c r="AP13" i="1"/>
  <c r="AM13" i="1"/>
  <c r="AD13" i="1"/>
  <c r="AA13" i="1"/>
  <c r="X13" i="1"/>
  <c r="U13" i="1"/>
  <c r="R13" i="1"/>
  <c r="O13" i="1"/>
  <c r="L13" i="1"/>
  <c r="F13" i="1"/>
  <c r="C13" i="1"/>
  <c r="AP8" i="4"/>
  <c r="AM8" i="4"/>
  <c r="AD8" i="4"/>
  <c r="AA8" i="4"/>
  <c r="X8" i="4"/>
  <c r="U8" i="4"/>
  <c r="R8" i="4"/>
  <c r="O8" i="4"/>
  <c r="L8" i="4"/>
  <c r="I8" i="4"/>
  <c r="F8" i="4"/>
  <c r="C8" i="4"/>
  <c r="AP6" i="4"/>
  <c r="AM6" i="4"/>
  <c r="AJ6" i="4"/>
  <c r="AG6" i="4"/>
  <c r="AD6" i="4"/>
  <c r="AA6" i="4"/>
  <c r="X6" i="4"/>
  <c r="U6" i="4"/>
  <c r="R6" i="4"/>
  <c r="O6" i="4"/>
  <c r="L6" i="4"/>
  <c r="I6" i="4"/>
  <c r="F6" i="4"/>
  <c r="C6" i="4"/>
  <c r="AP8" i="3"/>
  <c r="AM8" i="3"/>
  <c r="AD8" i="3"/>
  <c r="AA8" i="3"/>
  <c r="X8" i="3"/>
  <c r="U8" i="3"/>
  <c r="O8" i="3"/>
  <c r="L8" i="3"/>
  <c r="I8" i="3"/>
  <c r="F8" i="3"/>
  <c r="C8" i="3"/>
  <c r="AP6" i="3"/>
  <c r="AM6" i="3"/>
  <c r="AJ6" i="3"/>
  <c r="AG6" i="3"/>
  <c r="AD6" i="3"/>
  <c r="AA6" i="3"/>
  <c r="X6" i="3"/>
  <c r="U6" i="3"/>
  <c r="O6" i="3"/>
  <c r="L6" i="3"/>
  <c r="F6" i="3"/>
  <c r="C6" i="3"/>
  <c r="AP8" i="2"/>
  <c r="AM8" i="2"/>
  <c r="AD8" i="2"/>
  <c r="AA8" i="2"/>
  <c r="X8" i="2"/>
  <c r="U8" i="2"/>
  <c r="R8" i="2"/>
  <c r="O8" i="2"/>
  <c r="L8" i="2"/>
  <c r="I8" i="2"/>
  <c r="F8" i="2"/>
  <c r="C8" i="2"/>
  <c r="AP6" i="2"/>
  <c r="AM6" i="2"/>
  <c r="AM20" i="2" s="1"/>
  <c r="AJ6" i="2"/>
  <c r="AG6" i="2"/>
  <c r="AD6" i="2"/>
  <c r="AA6" i="2"/>
  <c r="X6" i="2"/>
  <c r="U6" i="2"/>
  <c r="R6" i="2"/>
  <c r="O6" i="2"/>
  <c r="L6" i="2"/>
  <c r="I6" i="2"/>
  <c r="F6" i="2"/>
  <c r="C6" i="2"/>
  <c r="AP8" i="1"/>
  <c r="AM8" i="1"/>
  <c r="AD8" i="1"/>
  <c r="AA8" i="1"/>
  <c r="X8" i="1"/>
  <c r="X10" i="1" s="1"/>
  <c r="U8" i="1"/>
  <c r="U10" i="1" s="1"/>
  <c r="R8" i="1"/>
  <c r="O8" i="1"/>
  <c r="L8" i="1"/>
  <c r="I8" i="1"/>
  <c r="F8" i="1"/>
  <c r="C8" i="1"/>
  <c r="AP6" i="1"/>
  <c r="AM6" i="1"/>
  <c r="AM15" i="1" s="1"/>
  <c r="AJ6" i="1"/>
  <c r="AG6" i="1"/>
  <c r="AD6" i="1"/>
  <c r="AA6" i="1"/>
  <c r="X6" i="1"/>
  <c r="U6" i="1"/>
  <c r="R6" i="1"/>
  <c r="O6" i="1"/>
  <c r="L6" i="1"/>
  <c r="I6" i="1"/>
  <c r="I15" i="1" s="1"/>
  <c r="F6" i="1"/>
  <c r="C6" i="1"/>
  <c r="F20" i="4" l="1"/>
  <c r="X20" i="4"/>
  <c r="C15" i="4"/>
  <c r="I20" i="4"/>
  <c r="L20" i="4"/>
  <c r="U20" i="4"/>
  <c r="U20" i="3"/>
  <c r="F20" i="3"/>
  <c r="C20" i="3"/>
  <c r="L20" i="3"/>
  <c r="I20" i="2"/>
  <c r="F20" i="2"/>
  <c r="O20" i="2"/>
  <c r="AA20" i="2"/>
  <c r="C20" i="2"/>
  <c r="L20" i="2"/>
  <c r="R20" i="2"/>
  <c r="AD20" i="2"/>
  <c r="AA10" i="1"/>
  <c r="O10" i="1"/>
  <c r="X20" i="1"/>
  <c r="AP10" i="1"/>
  <c r="F10" i="1"/>
  <c r="C15" i="1"/>
  <c r="F15" i="1"/>
  <c r="F20" i="1"/>
  <c r="X15" i="1"/>
  <c r="I10" i="1"/>
  <c r="I20" i="1"/>
  <c r="O20" i="1"/>
  <c r="U15" i="1"/>
  <c r="L10" i="1"/>
  <c r="R10" i="1"/>
  <c r="AD10" i="1"/>
  <c r="O15" i="1"/>
  <c r="AA15" i="1"/>
  <c r="AP15" i="1"/>
  <c r="R20" i="1"/>
  <c r="C10" i="1"/>
  <c r="L15" i="1"/>
  <c r="R15" i="1"/>
  <c r="AD15" i="1"/>
  <c r="C20" i="1"/>
  <c r="U20" i="1"/>
  <c r="R10" i="2"/>
  <c r="AD10" i="2"/>
  <c r="C15" i="2"/>
  <c r="L15" i="2"/>
  <c r="R15" i="2"/>
  <c r="AD15" i="2"/>
  <c r="C15" i="3"/>
  <c r="U15" i="3"/>
  <c r="AM15" i="3"/>
  <c r="L15" i="4"/>
  <c r="R15" i="4"/>
  <c r="AD15" i="4"/>
  <c r="L20" i="1"/>
  <c r="AD20" i="1"/>
  <c r="AD20" i="3"/>
  <c r="R20" i="4"/>
  <c r="AD20" i="4"/>
  <c r="L10" i="4"/>
  <c r="R10" i="4"/>
  <c r="F15" i="2"/>
  <c r="U15" i="2"/>
  <c r="F15" i="3"/>
  <c r="X15" i="3"/>
  <c r="F15" i="4"/>
  <c r="U15" i="4"/>
  <c r="U20" i="2"/>
  <c r="AM20" i="3"/>
  <c r="F10" i="4"/>
  <c r="U10" i="4"/>
  <c r="I15" i="2"/>
  <c r="X15" i="2"/>
  <c r="O15" i="3"/>
  <c r="AA15" i="3"/>
  <c r="AP15" i="3"/>
  <c r="I15" i="4"/>
  <c r="X15" i="4"/>
  <c r="X20" i="2"/>
  <c r="X20" i="3"/>
  <c r="O15" i="2"/>
  <c r="AA15" i="2"/>
  <c r="AP15" i="2"/>
  <c r="L15" i="3"/>
  <c r="AD15" i="3"/>
  <c r="O15" i="4"/>
  <c r="AP15" i="4"/>
  <c r="AA20" i="1"/>
  <c r="AP20" i="1"/>
  <c r="AP20" i="2"/>
  <c r="O20" i="3"/>
  <c r="AA20" i="3"/>
  <c r="AP20" i="3"/>
  <c r="O20" i="4"/>
  <c r="AP20" i="4"/>
  <c r="C20" i="4"/>
  <c r="C10" i="4"/>
  <c r="AM15" i="2"/>
  <c r="AA15" i="4"/>
  <c r="AA20" i="4"/>
  <c r="AM20" i="4"/>
  <c r="AM15" i="4"/>
  <c r="AM20" i="1"/>
  <c r="AM10" i="1"/>
  <c r="AD10" i="4"/>
  <c r="AM10" i="4"/>
  <c r="I10" i="4"/>
  <c r="X10" i="4"/>
  <c r="O10" i="4"/>
  <c r="AA10" i="4"/>
  <c r="AP10" i="4"/>
  <c r="C10" i="3"/>
  <c r="L10" i="3"/>
  <c r="R10" i="3"/>
  <c r="AD10" i="3"/>
  <c r="F10" i="3"/>
  <c r="U10" i="3"/>
  <c r="AM10" i="3"/>
  <c r="I10" i="3"/>
  <c r="X10" i="3"/>
  <c r="O10" i="3"/>
  <c r="AA10" i="3"/>
  <c r="AP10" i="3"/>
  <c r="L10" i="2"/>
  <c r="C10" i="2"/>
  <c r="F10" i="2"/>
  <c r="U10" i="2"/>
  <c r="AM10" i="2"/>
  <c r="I10" i="2"/>
  <c r="X10" i="2"/>
  <c r="O10" i="2"/>
  <c r="AA10" i="2"/>
  <c r="AP10" i="2"/>
</calcChain>
</file>

<file path=xl/sharedStrings.xml><?xml version="1.0" encoding="utf-8"?>
<sst xmlns="http://schemas.openxmlformats.org/spreadsheetml/2006/main" count="375" uniqueCount="49">
  <si>
    <t>Media</t>
  </si>
  <si>
    <t>ZMB + 2FL1%</t>
  </si>
  <si>
    <t>ZMB+2FL 1%</t>
  </si>
  <si>
    <t>ZMB + 2FL 1%</t>
  </si>
  <si>
    <t>Bacteria</t>
  </si>
  <si>
    <t>I1</t>
  </si>
  <si>
    <t>M12</t>
  </si>
  <si>
    <t>LM8</t>
  </si>
  <si>
    <t>H1</t>
  </si>
  <si>
    <t>K12</t>
  </si>
  <si>
    <t>S1</t>
  </si>
  <si>
    <t>D3</t>
  </si>
  <si>
    <t>D4</t>
  </si>
  <si>
    <t>Time [s]</t>
  </si>
  <si>
    <t>Time [h]</t>
  </si>
  <si>
    <t>B4N</t>
  </si>
  <si>
    <t>B5N</t>
  </si>
  <si>
    <t>B6N</t>
  </si>
  <si>
    <t>C4N</t>
  </si>
  <si>
    <t>C5N</t>
  </si>
  <si>
    <t>C6N</t>
  </si>
  <si>
    <t>D4N</t>
  </si>
  <si>
    <t>D5N</t>
  </si>
  <si>
    <t>D6N</t>
  </si>
  <si>
    <t>E4N</t>
  </si>
  <si>
    <t>E5N</t>
  </si>
  <si>
    <t>E6N</t>
  </si>
  <si>
    <t>F4N</t>
  </si>
  <si>
    <t>F5N</t>
  </si>
  <si>
    <t>F6N</t>
  </si>
  <si>
    <t>C1N</t>
  </si>
  <si>
    <t>C2N</t>
  </si>
  <si>
    <t>C3N</t>
  </si>
  <si>
    <t>Dif. Porcentual</t>
  </si>
  <si>
    <t>ZMB + LNT1%</t>
  </si>
  <si>
    <t>Average monoculture</t>
  </si>
  <si>
    <t>Average SN1254</t>
  </si>
  <si>
    <t>Average SN5482</t>
  </si>
  <si>
    <t>Average SN15697</t>
  </si>
  <si>
    <t>Difference %</t>
  </si>
  <si>
    <t>Diffrenece %</t>
  </si>
  <si>
    <t>Average monoculture (24 h)</t>
  </si>
  <si>
    <t>Average monoculture (48 h)</t>
  </si>
  <si>
    <t>Ratio coculture/monoculture (24 h)</t>
  </si>
  <si>
    <t>Average coculture (24 h)</t>
  </si>
  <si>
    <t>Average coculture (48 h)</t>
  </si>
  <si>
    <t>Ratio coculture/monoculture (48 h)</t>
  </si>
  <si>
    <t xml:space="preserve">*In order to obtain zero values at start the experiments, the initial OD value was substracted from the other OD values </t>
  </si>
  <si>
    <t>* For more information, please unfold de hidden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</si>
</sst>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Aril"/>
    </font>
    <font>
      <b/>
      <sz val="12"/>
      <color rgb="FF000000"/>
      <name val="Calibri"/>
      <family val="2"/>
      <scheme val="minor"/>
    </font>
    <font>
      <sz val="9"/>
      <color theme="1"/>
      <name val="Helvetica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2"/>
      <color theme="1"/>
      <name val="Calibri (Cuerpo)_x0000_"/>
    </font>
    <font>
      <sz val="12"/>
      <color rgb="FFFFFFFF"/>
      <name val="Calibri (Cuerpo)_x0000_"/>
    </font>
    <font>
      <sz val="12"/>
      <color rgb="FF000000"/>
      <name val="Calibri (Cuerpo)_x0000_"/>
    </font>
    <font>
      <b/>
      <sz val="12"/>
      <color theme="1"/>
      <name val="Calibri (Cuerpo)_x0000_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/>
    <xf numFmtId="0" fontId="2" fillId="4" borderId="0" xfId="0" applyFont="1" applyFill="1"/>
    <xf numFmtId="164" fontId="0" fillId="0" borderId="0" xfId="0" applyNumberFormat="1"/>
    <xf numFmtId="165" fontId="0" fillId="0" borderId="0" xfId="0" applyNumberFormat="1"/>
    <xf numFmtId="165" fontId="3" fillId="0" borderId="0" xfId="0" applyNumberFormat="1" applyFont="1"/>
    <xf numFmtId="0" fontId="1" fillId="0" borderId="0" xfId="0" applyFont="1"/>
    <xf numFmtId="165" fontId="1" fillId="0" borderId="0" xfId="0" applyNumberFormat="1" applyFont="1"/>
    <xf numFmtId="0" fontId="5" fillId="0" borderId="0" xfId="0" applyFont="1"/>
    <xf numFmtId="165" fontId="6" fillId="0" borderId="0" xfId="0" applyNumberFormat="1" applyFont="1"/>
    <xf numFmtId="0" fontId="1" fillId="3" borderId="0" xfId="0" applyFont="1" applyFill="1"/>
    <xf numFmtId="165" fontId="1" fillId="3" borderId="0" xfId="0" applyNumberFormat="1" applyFont="1" applyFill="1"/>
    <xf numFmtId="0" fontId="1" fillId="5" borderId="0" xfId="0" applyFont="1" applyFill="1"/>
    <xf numFmtId="165" fontId="6" fillId="0" borderId="0" xfId="0" applyNumberFormat="1" applyFont="1" applyAlignment="1">
      <alignment horizontal="center"/>
    </xf>
    <xf numFmtId="165" fontId="7" fillId="0" borderId="0" xfId="0" applyNumberFormat="1" applyFont="1"/>
    <xf numFmtId="164" fontId="1" fillId="0" borderId="0" xfId="0" applyNumberFormat="1" applyFont="1"/>
    <xf numFmtId="165" fontId="8" fillId="3" borderId="0" xfId="0" applyNumberFormat="1" applyFont="1" applyFill="1"/>
    <xf numFmtId="0" fontId="8" fillId="3" borderId="0" xfId="0" applyFont="1" applyFill="1"/>
    <xf numFmtId="0" fontId="4" fillId="3" borderId="0" xfId="0" applyFont="1" applyFill="1"/>
    <xf numFmtId="0" fontId="1" fillId="6" borderId="0" xfId="0" applyFont="1" applyFill="1"/>
    <xf numFmtId="165" fontId="1" fillId="6" borderId="0" xfId="0" applyNumberFormat="1" applyFont="1" applyFill="1"/>
    <xf numFmtId="0" fontId="6" fillId="0" borderId="0" xfId="0" applyFont="1"/>
    <xf numFmtId="0" fontId="9" fillId="0" borderId="0" xfId="0" applyFont="1"/>
    <xf numFmtId="0" fontId="1" fillId="7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2" borderId="1" xfId="0" applyFont="1" applyFill="1" applyBorder="1"/>
    <xf numFmtId="0" fontId="13" fillId="0" borderId="0" xfId="0" applyFont="1"/>
    <xf numFmtId="0" fontId="14" fillId="4" borderId="0" xfId="0" applyFont="1" applyFill="1"/>
    <xf numFmtId="164" fontId="13" fillId="0" borderId="0" xfId="0" applyNumberFormat="1" applyFont="1"/>
    <xf numFmtId="0" fontId="15" fillId="0" borderId="0" xfId="0" applyFont="1"/>
    <xf numFmtId="0" fontId="16" fillId="6" borderId="0" xfId="0" applyFont="1" applyFill="1"/>
    <xf numFmtId="165" fontId="16" fillId="6" borderId="0" xfId="0" applyNumberFormat="1" applyFont="1" applyFill="1"/>
    <xf numFmtId="0" fontId="13" fillId="3" borderId="0" xfId="0" applyFont="1" applyFill="1"/>
    <xf numFmtId="0" fontId="13" fillId="5" borderId="0" xfId="0" applyFont="1" applyFill="1"/>
    <xf numFmtId="165" fontId="11" fillId="0" borderId="0" xfId="0" applyNumberFormat="1" applyFont="1"/>
    <xf numFmtId="165" fontId="12" fillId="0" borderId="0" xfId="0" applyNumberFormat="1" applyFont="1"/>
    <xf numFmtId="0" fontId="16" fillId="0" borderId="0" xfId="0" applyFont="1"/>
    <xf numFmtId="165" fontId="16" fillId="0" borderId="0" xfId="0" applyNumberFormat="1" applyFont="1"/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4D094-2E5C-7941-9141-72501241E5E4}">
  <dimension ref="A1:AR23"/>
  <sheetViews>
    <sheetView workbookViewId="0">
      <pane xSplit="1" topLeftCell="B1" activePane="topRight" state="frozen"/>
      <selection pane="topRight" activeCell="A22" sqref="A22:XFD23"/>
    </sheetView>
  </sheetViews>
  <sheetFormatPr baseColWidth="10" defaultRowHeight="16"/>
  <cols>
    <col min="1" max="1" width="19.83203125" bestFit="1" customWidth="1"/>
    <col min="33" max="38" width="10.83203125" hidden="1" customWidth="1"/>
  </cols>
  <sheetData>
    <row r="1" spans="1:44">
      <c r="A1" s="1" t="s">
        <v>0</v>
      </c>
      <c r="B1" s="1"/>
      <c r="C1" s="43" t="s">
        <v>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1" t="s">
        <v>3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>
      <c r="A2" s="1" t="s">
        <v>4</v>
      </c>
      <c r="B2" s="1"/>
      <c r="C2" s="43">
        <v>15697</v>
      </c>
      <c r="D2" s="43"/>
      <c r="E2" s="43"/>
      <c r="F2" s="43" t="s">
        <v>5</v>
      </c>
      <c r="G2" s="43"/>
      <c r="H2" s="43"/>
      <c r="I2" s="43" t="s">
        <v>6</v>
      </c>
      <c r="J2" s="43"/>
      <c r="K2" s="43"/>
      <c r="L2" s="43">
        <v>5482</v>
      </c>
      <c r="M2" s="43"/>
      <c r="N2" s="43"/>
      <c r="O2" s="43" t="s">
        <v>7</v>
      </c>
      <c r="P2" s="43"/>
      <c r="Q2" s="43"/>
      <c r="R2" s="43" t="s">
        <v>8</v>
      </c>
      <c r="S2" s="43"/>
      <c r="T2" s="43"/>
      <c r="U2" s="43" t="s">
        <v>9</v>
      </c>
      <c r="V2" s="43"/>
      <c r="W2" s="43"/>
      <c r="X2" s="43">
        <v>664</v>
      </c>
      <c r="Y2" s="43"/>
      <c r="Z2" s="43"/>
      <c r="AA2" s="43">
        <v>1254</v>
      </c>
      <c r="AB2" s="43"/>
      <c r="AC2" s="43"/>
      <c r="AD2" s="43" t="s">
        <v>10</v>
      </c>
      <c r="AE2" s="43"/>
      <c r="AF2" s="43"/>
      <c r="AG2" s="43">
        <v>14673</v>
      </c>
      <c r="AH2" s="43"/>
      <c r="AI2" s="43"/>
      <c r="AJ2" s="43" t="s">
        <v>11</v>
      </c>
      <c r="AK2" s="43"/>
      <c r="AL2" s="43"/>
      <c r="AM2" s="43" t="s">
        <v>12</v>
      </c>
      <c r="AN2" s="43"/>
      <c r="AO2" s="43"/>
      <c r="AP2" s="40">
        <v>14673</v>
      </c>
      <c r="AQ2" s="40"/>
      <c r="AR2" s="40"/>
    </row>
    <row r="3" spans="1:44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27</v>
      </c>
      <c r="M3" s="2" t="s">
        <v>28</v>
      </c>
      <c r="N3" s="2" t="s">
        <v>29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2" t="s">
        <v>24</v>
      </c>
      <c r="AE3" s="2" t="s">
        <v>25</v>
      </c>
      <c r="AF3" s="2" t="s">
        <v>26</v>
      </c>
      <c r="AG3" s="2" t="s">
        <v>27</v>
      </c>
      <c r="AH3" s="2" t="s">
        <v>28</v>
      </c>
      <c r="AI3" s="2" t="s">
        <v>29</v>
      </c>
      <c r="AJ3" s="2" t="s">
        <v>18</v>
      </c>
      <c r="AK3" s="2" t="s">
        <v>19</v>
      </c>
      <c r="AL3" s="2" t="s">
        <v>20</v>
      </c>
      <c r="AM3" s="2" t="s">
        <v>30</v>
      </c>
      <c r="AN3" s="2" t="s">
        <v>31</v>
      </c>
      <c r="AO3" s="2" t="s">
        <v>32</v>
      </c>
      <c r="AP3" s="2" t="s">
        <v>30</v>
      </c>
      <c r="AQ3" s="2" t="s">
        <v>31</v>
      </c>
      <c r="AR3" s="2" t="s">
        <v>32</v>
      </c>
    </row>
    <row r="4" spans="1:44">
      <c r="A4">
        <v>0</v>
      </c>
      <c r="B4" s="3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</row>
    <row r="5" spans="1:44">
      <c r="A5">
        <v>172808.1</v>
      </c>
      <c r="B5" s="3">
        <v>48.002250000000004</v>
      </c>
      <c r="C5" s="4">
        <v>0.61820001403490699</v>
      </c>
      <c r="D5" s="4">
        <v>0.69799993435541785</v>
      </c>
      <c r="E5" s="4">
        <v>0.69679997364679969</v>
      </c>
      <c r="F5" s="4">
        <v>6.8400005499521854E-2</v>
      </c>
      <c r="G5" s="4">
        <v>0.12559996048609412</v>
      </c>
      <c r="H5" s="4">
        <v>6.6899995009104374E-2</v>
      </c>
      <c r="I5" s="4">
        <v>0.71370003620783484</v>
      </c>
      <c r="J5" s="4">
        <v>0.71430004636446642</v>
      </c>
      <c r="K5" s="4">
        <v>0.73709998528162646</v>
      </c>
      <c r="L5" s="4">
        <v>0.44399998585383094</v>
      </c>
      <c r="M5" s="4">
        <v>0.42620001236597693</v>
      </c>
      <c r="N5" s="4">
        <v>0.36299998561541236</v>
      </c>
      <c r="O5" s="4">
        <v>6.5166691939036125E-2</v>
      </c>
      <c r="P5" s="4">
        <v>0.1961666146914165</v>
      </c>
      <c r="Q5" s="4">
        <v>0.1225666801134746</v>
      </c>
      <c r="R5" s="4">
        <v>0.61326662699381518</v>
      </c>
      <c r="S5" s="4">
        <v>0.64976666371027636</v>
      </c>
      <c r="T5" s="4">
        <v>0.59706674019495654</v>
      </c>
      <c r="U5" s="4">
        <v>0.16246668497721359</v>
      </c>
      <c r="V5" s="4">
        <v>0.1300666729609172</v>
      </c>
      <c r="W5" s="4">
        <v>0.1925666729609172</v>
      </c>
      <c r="X5" s="4">
        <v>3.0333101749420166E-3</v>
      </c>
      <c r="Y5" s="4">
        <v>5.8233350515365601E-2</v>
      </c>
      <c r="Z5" s="4">
        <v>-1.2266665697097778E-2</v>
      </c>
      <c r="AA5" s="4">
        <v>0.94063329696655273</v>
      </c>
      <c r="AB5" s="4">
        <v>1.0116332769393921</v>
      </c>
      <c r="AC5" s="4">
        <v>0.95453339815139771</v>
      </c>
      <c r="AD5" s="4">
        <v>0.97693330049514771</v>
      </c>
      <c r="AE5" s="4">
        <v>1.0316333770751953</v>
      </c>
      <c r="AF5" s="4">
        <v>0.98643332719802856</v>
      </c>
      <c r="AG5" s="4">
        <v>0.86133325099945068</v>
      </c>
      <c r="AH5" s="4">
        <v>0.89833337068557739</v>
      </c>
      <c r="AI5" s="4">
        <v>1.0074333548545837</v>
      </c>
      <c r="AJ5" s="4">
        <v>1.3362999508778255</v>
      </c>
      <c r="AK5" s="4">
        <v>1.0932999799648921</v>
      </c>
      <c r="AL5" s="4">
        <v>1.1011999795834224</v>
      </c>
      <c r="AM5" s="5">
        <v>1.0800007730722427E-2</v>
      </c>
      <c r="AN5" s="5">
        <v>1.6499999910593033E-2</v>
      </c>
      <c r="AO5" s="5">
        <v>1.2100014835596085E-2</v>
      </c>
      <c r="AP5" s="5">
        <v>0.12736668686072034</v>
      </c>
      <c r="AQ5" s="5">
        <v>-1.3333161671956334E-3</v>
      </c>
      <c r="AR5" s="5">
        <v>9.4666669766108213E-2</v>
      </c>
    </row>
    <row r="6" spans="1:44" s="19" customFormat="1">
      <c r="A6" s="19" t="s">
        <v>35</v>
      </c>
      <c r="C6" s="20">
        <f>AVERAGE(C5:E5)</f>
        <v>0.67099997401237488</v>
      </c>
      <c r="F6" s="20">
        <f>AVERAGE(F5:H5)</f>
        <v>8.6966653664906787E-2</v>
      </c>
      <c r="I6" s="20">
        <f>AVERAGE(I5:K5)</f>
        <v>0.72170002261797583</v>
      </c>
      <c r="L6" s="20">
        <f>AVERAGE(L5:N5)</f>
        <v>0.4110666612784068</v>
      </c>
      <c r="O6" s="20">
        <f>AVERAGE(O5:Q5)</f>
        <v>0.12796666224797573</v>
      </c>
      <c r="R6" s="20">
        <f>AVERAGE(R5:T5)</f>
        <v>0.62003334363301599</v>
      </c>
      <c r="U6" s="20">
        <f>AVERAGE(U5:W5)</f>
        <v>0.16170001029968264</v>
      </c>
      <c r="X6" s="20">
        <f>AVERAGE(X5:Z5)</f>
        <v>1.6333331664403278E-2</v>
      </c>
      <c r="AA6" s="20">
        <f>AVERAGE(AA5:AC5)</f>
        <v>0.96893332401911414</v>
      </c>
      <c r="AD6" s="20">
        <f>AVERAGE(AD5:AF5)</f>
        <v>0.99833333492279053</v>
      </c>
      <c r="AG6" s="20">
        <f>AVERAGE(AG5:AI5)</f>
        <v>0.92236665884653724</v>
      </c>
      <c r="AJ6" s="20">
        <f>AVERAGE(AJ5:AL5)</f>
        <v>1.1769333034753799</v>
      </c>
      <c r="AM6" s="20">
        <f>AVERAGE(AM5:AO5)</f>
        <v>1.3133340825637182E-2</v>
      </c>
      <c r="AP6" s="20">
        <f>AVERAGE(AP5:AR5)</f>
        <v>7.3566680153210981E-2</v>
      </c>
    </row>
    <row r="7" spans="1:44" s="6" customFormat="1">
      <c r="B7" s="3">
        <v>48.002250000000004</v>
      </c>
      <c r="C7" s="8">
        <v>-0.13900000000000001</v>
      </c>
      <c r="D7" s="8">
        <v>-9.9000000000000005E-2</v>
      </c>
      <c r="E7" s="8">
        <v>-0.13500000000000001</v>
      </c>
      <c r="F7" s="8">
        <v>0.17</v>
      </c>
      <c r="G7" s="8">
        <v>0.17399999999999999</v>
      </c>
      <c r="H7" s="8">
        <v>0.23899999999999999</v>
      </c>
      <c r="I7" s="8">
        <v>0.107</v>
      </c>
      <c r="J7" s="8">
        <v>0.18</v>
      </c>
      <c r="K7" s="8">
        <v>0.20599999999999999</v>
      </c>
      <c r="L7" s="8">
        <v>1.6E-2</v>
      </c>
      <c r="M7" s="8">
        <v>1.7000000000000001E-2</v>
      </c>
      <c r="N7" s="8">
        <v>7.0000000000000001E-3</v>
      </c>
      <c r="O7" s="8">
        <v>0.108</v>
      </c>
      <c r="P7" s="8">
        <v>0.16900000000000001</v>
      </c>
      <c r="Q7" s="8">
        <v>8.1000000000000003E-2</v>
      </c>
      <c r="R7" s="8">
        <v>3.1E-2</v>
      </c>
      <c r="S7" s="8">
        <v>0.04</v>
      </c>
      <c r="T7" s="8">
        <v>-0.19600000000000001</v>
      </c>
      <c r="U7" s="8">
        <v>-1.4E-2</v>
      </c>
      <c r="V7" s="8">
        <v>-2.8000000000000001E-2</v>
      </c>
      <c r="W7" s="8">
        <v>-0.123</v>
      </c>
      <c r="X7" s="8">
        <v>-0.107</v>
      </c>
      <c r="Y7" s="8">
        <v>-3.1E-2</v>
      </c>
      <c r="Z7" s="8">
        <v>-0.21199999999999999</v>
      </c>
      <c r="AA7" s="8">
        <v>-4.0000000000000001E-3</v>
      </c>
      <c r="AB7" s="8">
        <v>2.1999999999999999E-2</v>
      </c>
      <c r="AC7" s="8">
        <v>-0.217</v>
      </c>
      <c r="AD7" s="8">
        <v>4.0000000000000001E-3</v>
      </c>
      <c r="AE7" s="8">
        <v>-1.7000000000000001E-2</v>
      </c>
      <c r="AF7" s="8">
        <v>-1.7999999999999999E-2</v>
      </c>
      <c r="AG7" s="8">
        <v>6.0000000000000001E-3</v>
      </c>
      <c r="AH7" s="8">
        <v>1.9E-2</v>
      </c>
      <c r="AI7" s="8">
        <v>1.6E-2</v>
      </c>
      <c r="AJ7" s="7"/>
      <c r="AM7" s="8">
        <v>6.0000000000000001E-3</v>
      </c>
      <c r="AN7" s="8">
        <v>1.9E-2</v>
      </c>
      <c r="AO7" s="8">
        <v>1.6E-2</v>
      </c>
      <c r="AP7" s="9">
        <v>0.1167666663726171</v>
      </c>
      <c r="AQ7" s="9">
        <v>0.19006667037804922</v>
      </c>
      <c r="AR7" s="9">
        <v>0.19196667273839316</v>
      </c>
    </row>
    <row r="8" spans="1:44" s="10" customFormat="1">
      <c r="A8" s="10" t="s">
        <v>36</v>
      </c>
      <c r="C8" s="11">
        <f>AVERAGE(C7:E7)</f>
        <v>-0.12433333333333334</v>
      </c>
      <c r="F8" s="11">
        <f>AVERAGE(F7:H7)</f>
        <v>0.19433333333333333</v>
      </c>
      <c r="I8" s="11">
        <f>AVERAGE(I7:K7)</f>
        <v>0.16433333333333333</v>
      </c>
      <c r="L8" s="11">
        <f>AVERAGE(L7:N7)</f>
        <v>1.3333333333333334E-2</v>
      </c>
      <c r="O8" s="11">
        <f>AVERAGE(O7:Q7)</f>
        <v>0.11933333333333335</v>
      </c>
      <c r="R8" s="11">
        <f>AVERAGE(R7:T7)</f>
        <v>-4.1666666666666664E-2</v>
      </c>
      <c r="U8" s="11">
        <f>AVERAGE(U7:W7)</f>
        <v>-5.5E-2</v>
      </c>
      <c r="X8" s="11">
        <f>AVERAGE(X7:Z7)</f>
        <v>-0.11666666666666665</v>
      </c>
      <c r="AA8" s="11">
        <f>AVERAGE(AA7:AC7)</f>
        <v>-6.6333333333333341E-2</v>
      </c>
      <c r="AD8" s="11">
        <f>AVERAGE(AD7:AF7)</f>
        <v>-1.0333333333333333E-2</v>
      </c>
      <c r="AM8" s="11">
        <f>AVERAGE(AM7:AO7)</f>
        <v>1.3666666666666667E-2</v>
      </c>
      <c r="AP8" s="11">
        <f>AVERAGE(AP7:AR7)</f>
        <v>0.16626666982968649</v>
      </c>
    </row>
    <row r="10" spans="1:44" s="6" customFormat="1">
      <c r="A10" s="12" t="s">
        <v>33</v>
      </c>
      <c r="C10" s="6">
        <f>(C8*100)/C6</f>
        <v>-18.529558591464315</v>
      </c>
      <c r="F10" s="12">
        <f>(F8*100)/F6</f>
        <v>223.45729672677021</v>
      </c>
      <c r="I10" s="6">
        <f>(I8*100)/I6</f>
        <v>22.770310126527654</v>
      </c>
      <c r="L10" s="6">
        <f>(L8*100)/L6</f>
        <v>3.243593944560478</v>
      </c>
      <c r="O10" s="6">
        <f>(O8*100)/O6</f>
        <v>93.253454639683753</v>
      </c>
      <c r="R10" s="6">
        <f>(R8*100)/R6</f>
        <v>-6.72006870187424</v>
      </c>
      <c r="U10" s="6">
        <f>(U8*100)/U6</f>
        <v>-34.013603275638097</v>
      </c>
      <c r="X10" s="6">
        <f>(X8*100)/X6</f>
        <v>-714.28578727100103</v>
      </c>
      <c r="AA10" s="6">
        <f>(AA8*100)/AA6</f>
        <v>-6.8460163035970449</v>
      </c>
      <c r="AD10" s="6">
        <f>(AD8*100)/AD6</f>
        <v>-1.0350584290699354</v>
      </c>
      <c r="AM10" s="6">
        <f>(AM8*100)/AM6</f>
        <v>104.06085434094877</v>
      </c>
      <c r="AP10" s="12">
        <f>(AP8*100)/AP6</f>
        <v>226.00811873448313</v>
      </c>
    </row>
    <row r="12" spans="1:44" s="6" customFormat="1">
      <c r="B12" s="15">
        <v>48.002250000000004</v>
      </c>
      <c r="C12" s="8">
        <v>0.183</v>
      </c>
      <c r="D12" s="8">
        <v>0.22500000000000001</v>
      </c>
      <c r="E12" s="8">
        <v>0.21099999999999999</v>
      </c>
      <c r="F12" s="8">
        <v>0.14599999999999999</v>
      </c>
      <c r="G12" s="8">
        <v>0.308</v>
      </c>
      <c r="H12" s="8">
        <v>0.254</v>
      </c>
      <c r="I12" s="8">
        <v>0.48399999999999999</v>
      </c>
      <c r="J12" s="8">
        <v>0.55100000000000005</v>
      </c>
      <c r="K12" s="8">
        <v>0.47199999999999998</v>
      </c>
      <c r="L12" s="8">
        <v>0.308</v>
      </c>
      <c r="M12" s="8">
        <v>0.38</v>
      </c>
      <c r="N12" s="8">
        <v>0.45800000000000002</v>
      </c>
      <c r="O12" s="8">
        <v>-0.106</v>
      </c>
      <c r="P12" s="8">
        <v>-0.107</v>
      </c>
      <c r="Q12" s="8">
        <v>-9.8000000000000004E-2</v>
      </c>
      <c r="R12" s="8">
        <v>-5.0999999999999997E-2</v>
      </c>
      <c r="S12" s="8">
        <v>-3.7999999999999999E-2</v>
      </c>
      <c r="T12" s="8">
        <v>-5.0000000000000001E-3</v>
      </c>
      <c r="U12" s="8">
        <v>1.4E-2</v>
      </c>
      <c r="V12" s="8">
        <v>2.1999999999999999E-2</v>
      </c>
      <c r="W12" s="8">
        <v>7.0000000000000001E-3</v>
      </c>
      <c r="X12" s="8">
        <v>-5.2999999999999999E-2</v>
      </c>
      <c r="Y12" s="8">
        <v>-4.1000000000000002E-2</v>
      </c>
      <c r="Z12" s="8">
        <v>-3.9E-2</v>
      </c>
      <c r="AA12" s="4">
        <v>0.29213333378235495</v>
      </c>
      <c r="AB12" s="4">
        <v>0.36053332934776938</v>
      </c>
      <c r="AC12" s="4">
        <v>0.33853331456581748</v>
      </c>
      <c r="AD12" s="8">
        <v>0.316</v>
      </c>
      <c r="AE12" s="8">
        <v>0.30399999999999999</v>
      </c>
      <c r="AF12" s="8">
        <v>0.27200000000000002</v>
      </c>
      <c r="AM12" s="8">
        <v>-0.114</v>
      </c>
      <c r="AN12" s="8">
        <v>-8.8999999999999996E-2</v>
      </c>
      <c r="AO12" s="8">
        <v>-1.0999999999999999E-2</v>
      </c>
      <c r="AP12" s="4">
        <v>-0.30076668163140619</v>
      </c>
      <c r="AQ12" s="4">
        <v>-0.37006669243176782</v>
      </c>
      <c r="AR12" s="4">
        <v>-0.37896666427453363</v>
      </c>
    </row>
    <row r="13" spans="1:44" s="18" customFormat="1">
      <c r="A13" s="17" t="s">
        <v>37</v>
      </c>
      <c r="C13" s="16">
        <f>AVERAGE(C12:E12)</f>
        <v>0.20633333333333334</v>
      </c>
      <c r="F13" s="16">
        <f>AVERAGE(F12:H12)</f>
        <v>0.23599999999999999</v>
      </c>
      <c r="I13" s="16">
        <f>AVERAGE(I12:K12)</f>
        <v>0.50233333333333341</v>
      </c>
      <c r="L13" s="16">
        <f>AVERAGE(L12:N12)</f>
        <v>0.38199999999999995</v>
      </c>
      <c r="O13" s="16">
        <f>AVERAGE(O12:Q12)</f>
        <v>-0.10366666666666667</v>
      </c>
      <c r="R13" s="16">
        <f>AVERAGE(R12:T12)</f>
        <v>-3.1333333333333331E-2</v>
      </c>
      <c r="U13" s="16">
        <f>AVERAGE(U12:W12)</f>
        <v>1.4333333333333332E-2</v>
      </c>
      <c r="X13" s="16">
        <f>AVERAGE(X12:Z12)</f>
        <v>-4.4333333333333336E-2</v>
      </c>
      <c r="AA13" s="16">
        <f>AVERAGE(AA12:AC12)</f>
        <v>0.33039999256531394</v>
      </c>
      <c r="AD13" s="16">
        <f>AVERAGE(AD12:AF12)</f>
        <v>0.29733333333333334</v>
      </c>
      <c r="AM13" s="16">
        <f>AVERAGE(AM12:AO12)</f>
        <v>-7.1333333333333346E-2</v>
      </c>
      <c r="AP13" s="16">
        <f>AVERAGE(AP12:AR12)</f>
        <v>-0.34993334611256915</v>
      </c>
    </row>
    <row r="15" spans="1:44">
      <c r="A15" s="12" t="s">
        <v>39</v>
      </c>
      <c r="C15" s="6">
        <f>(C13*100)/C6</f>
        <v>30.750125383690111</v>
      </c>
      <c r="F15" s="12">
        <f>(F13*100)/F6</f>
        <v>271.36838093062312</v>
      </c>
      <c r="I15" s="6">
        <f>(I13*100)/I6</f>
        <v>69.604173145389822</v>
      </c>
      <c r="L15" s="6">
        <f>(L13*100)/L6</f>
        <v>92.928966511657677</v>
      </c>
      <c r="O15" s="6">
        <f>(O13*100)/O6</f>
        <v>-81.010682661848165</v>
      </c>
      <c r="R15" s="6">
        <f>(R13*100)/R6</f>
        <v>-5.0534916638094289</v>
      </c>
      <c r="U15" s="6">
        <f>(U13*100)/U6</f>
        <v>8.8641511566814426</v>
      </c>
      <c r="X15" s="6">
        <f>(X13*100)/X6</f>
        <v>-271.42859916298045</v>
      </c>
      <c r="AA15" s="6">
        <f>(AA13*100)/AA6</f>
        <v>34.099352801163043</v>
      </c>
      <c r="AD15" s="6">
        <f>(AD13*100)/AD6</f>
        <v>29.782971571947822</v>
      </c>
      <c r="AM15" s="6">
        <f>(AM13*100)/AM6</f>
        <v>-543.14689826739129</v>
      </c>
      <c r="AP15" s="6">
        <f>(AP13*100)/AP6</f>
        <v>-475.66825821661809</v>
      </c>
    </row>
    <row r="17" spans="1:44" s="6" customFormat="1">
      <c r="B17" s="15">
        <v>48.002250000000004</v>
      </c>
      <c r="C17" s="8">
        <v>0.49099999999999999</v>
      </c>
      <c r="D17" s="8">
        <v>0.48</v>
      </c>
      <c r="E17" s="8">
        <v>0.49099999999999999</v>
      </c>
      <c r="F17" s="8">
        <v>-2.7E-2</v>
      </c>
      <c r="G17" s="8">
        <v>-0.01</v>
      </c>
      <c r="H17" s="8">
        <v>-2.1000000000000001E-2</v>
      </c>
      <c r="I17" s="8">
        <v>-3.0000000000000001E-3</v>
      </c>
      <c r="J17" s="8">
        <v>-8.9999999999999993E-3</v>
      </c>
      <c r="K17" s="8">
        <v>-1.7000000000000001E-2</v>
      </c>
      <c r="L17" s="8">
        <v>6.4000000000000001E-2</v>
      </c>
      <c r="M17" s="8">
        <v>-0.03</v>
      </c>
      <c r="N17" s="8">
        <v>-3.6999999999999998E-2</v>
      </c>
      <c r="O17" s="8">
        <v>-5.1999999999999998E-2</v>
      </c>
      <c r="P17" s="8">
        <v>-5.7000000000000002E-2</v>
      </c>
      <c r="Q17" s="8">
        <v>-2.1999999999999999E-2</v>
      </c>
      <c r="R17" s="8">
        <v>-7.0000000000000001E-3</v>
      </c>
      <c r="S17" s="8">
        <v>-2E-3</v>
      </c>
      <c r="T17" s="8">
        <v>1.0999999999999999E-2</v>
      </c>
      <c r="U17" s="8">
        <v>5.7000000000000002E-2</v>
      </c>
      <c r="V17" s="8">
        <v>1.6E-2</v>
      </c>
      <c r="W17" s="8">
        <v>1.7000000000000001E-2</v>
      </c>
      <c r="X17" s="8">
        <v>-3.2000000000000001E-2</v>
      </c>
      <c r="Y17" s="8">
        <v>-8.1000000000000003E-2</v>
      </c>
      <c r="Z17" s="8">
        <v>-0.23400000000000001</v>
      </c>
      <c r="AA17" s="8">
        <v>-0.113</v>
      </c>
      <c r="AB17" s="8">
        <v>-0.183</v>
      </c>
      <c r="AC17" s="8">
        <v>-0.152</v>
      </c>
      <c r="AD17" s="8">
        <v>4.5999999999999999E-2</v>
      </c>
      <c r="AE17" s="8">
        <v>4.1000000000000002E-2</v>
      </c>
      <c r="AF17" s="8">
        <v>-2.7E-2</v>
      </c>
      <c r="AM17" s="8">
        <v>2.9000000000000001E-2</v>
      </c>
      <c r="AN17" s="8">
        <v>-0.05</v>
      </c>
      <c r="AO17" s="8">
        <v>-5.8000000000000003E-2</v>
      </c>
      <c r="AP17" s="8">
        <v>-7.0000000000000001E-3</v>
      </c>
      <c r="AQ17" s="8">
        <v>0.20799999999999999</v>
      </c>
      <c r="AR17" s="8">
        <v>-1.6E-2</v>
      </c>
    </row>
    <row r="18" spans="1:44" s="18" customFormat="1">
      <c r="A18" s="17" t="s">
        <v>38</v>
      </c>
      <c r="C18" s="16">
        <f>AVERAGE(C17:E17)</f>
        <v>0.48733333333333334</v>
      </c>
      <c r="F18" s="16">
        <f>AVERAGE(F17:H17)</f>
        <v>-1.9333333333333331E-2</v>
      </c>
      <c r="I18" s="16">
        <f>AVERAGE(I17:K17)</f>
        <v>-9.6666666666666672E-3</v>
      </c>
      <c r="L18" s="16">
        <f>AVERAGE(L17:N17)</f>
        <v>-9.999999999999985E-4</v>
      </c>
      <c r="O18" s="16">
        <f>AVERAGE(O17:Q17)</f>
        <v>-4.3666666666666666E-2</v>
      </c>
      <c r="R18" s="16">
        <f>AVERAGE(R17:T17)</f>
        <v>6.666666666666661E-4</v>
      </c>
      <c r="U18" s="16">
        <f>AVERAGE(U17:W17)</f>
        <v>3.0000000000000002E-2</v>
      </c>
      <c r="X18" s="16">
        <f>AVERAGE(X17:Z17)</f>
        <v>-0.11566666666666668</v>
      </c>
      <c r="AA18" s="16">
        <f>AVERAGE(AA17:AC17)</f>
        <v>-0.14933333333333332</v>
      </c>
      <c r="AD18" s="16">
        <f>AVERAGE(AD17:AF17)</f>
        <v>0.02</v>
      </c>
      <c r="AM18" s="16">
        <f>AVERAGE(AM17:AO17)</f>
        <v>-2.6333333333333334E-2</v>
      </c>
      <c r="AP18" s="16">
        <f>AVERAGE(AP17:AR17)</f>
        <v>6.1666666666666668E-2</v>
      </c>
    </row>
    <row r="20" spans="1:44">
      <c r="A20" s="12" t="s">
        <v>39</v>
      </c>
      <c r="C20" s="6">
        <f>(C18*100)/C6</f>
        <v>72.627921342415092</v>
      </c>
      <c r="F20" s="6">
        <f>(F18*100)/F6</f>
        <v>-22.230743070587771</v>
      </c>
      <c r="I20" s="6">
        <f>(I18*100)/I6</f>
        <v>-1.3394300074428034</v>
      </c>
      <c r="L20" s="6">
        <f>(L18*100)/L6</f>
        <v>-0.24326954584203547</v>
      </c>
      <c r="O20" s="6">
        <f>(O18*100)/O6</f>
        <v>-34.123470831839576</v>
      </c>
      <c r="R20" s="6">
        <f>(R18*100)/R6</f>
        <v>0.10752109922998776</v>
      </c>
      <c r="U20" s="6">
        <f>(U18*100)/U6</f>
        <v>18.55287451398442</v>
      </c>
      <c r="X20" s="6">
        <f>(X18*100)/X6</f>
        <v>-708.16333766582125</v>
      </c>
      <c r="AA20" s="6">
        <f>(AA18*100)/AA6</f>
        <v>-15.412137206087818</v>
      </c>
      <c r="AD20" s="6">
        <f>(AD18*100)/AD6</f>
        <v>2.0033388949740685</v>
      </c>
      <c r="AM20" s="6">
        <f>(AM18*100)/AM6</f>
        <v>-200.50749982768178</v>
      </c>
      <c r="AP20" s="6">
        <f>(AP18*100)/AP6</f>
        <v>83.824180373830686</v>
      </c>
    </row>
    <row r="22" spans="1:44" s="6" customFormat="1">
      <c r="A22" s="6" t="s">
        <v>47</v>
      </c>
    </row>
    <row r="23" spans="1:44" s="6" customFormat="1">
      <c r="A23" s="6" t="s">
        <v>48</v>
      </c>
    </row>
  </sheetData>
  <mergeCells count="17">
    <mergeCell ref="AM2:AO2"/>
    <mergeCell ref="AP2:AR2"/>
    <mergeCell ref="X1:AR1"/>
    <mergeCell ref="AD2:AF2"/>
    <mergeCell ref="C1:N1"/>
    <mergeCell ref="O1:W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G2:AI2"/>
    <mergeCell ref="AJ2:A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D7330-7874-6D42-8D4C-B9F35AF85CCB}">
  <dimension ref="A1:AR23"/>
  <sheetViews>
    <sheetView workbookViewId="0">
      <pane xSplit="1" topLeftCell="B1" activePane="topRight" state="frozen"/>
      <selection pane="topRight" activeCell="A22" sqref="A22:XFD23"/>
    </sheetView>
  </sheetViews>
  <sheetFormatPr baseColWidth="10" defaultRowHeight="16"/>
  <cols>
    <col min="1" max="1" width="19.83203125" bestFit="1" customWidth="1"/>
    <col min="33" max="38" width="10.83203125" hidden="1" customWidth="1"/>
  </cols>
  <sheetData>
    <row r="1" spans="1:44">
      <c r="A1" s="1" t="s">
        <v>0</v>
      </c>
      <c r="B1" s="1"/>
      <c r="C1" s="43" t="s">
        <v>34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44">
      <c r="A2" s="1" t="s">
        <v>4</v>
      </c>
      <c r="B2" s="1"/>
      <c r="C2" s="43">
        <v>15697</v>
      </c>
      <c r="D2" s="43"/>
      <c r="E2" s="43"/>
      <c r="F2" s="43" t="s">
        <v>5</v>
      </c>
      <c r="G2" s="43"/>
      <c r="H2" s="43"/>
      <c r="I2" s="43" t="s">
        <v>6</v>
      </c>
      <c r="J2" s="43"/>
      <c r="K2" s="43"/>
      <c r="L2" s="43">
        <v>5482</v>
      </c>
      <c r="M2" s="43"/>
      <c r="N2" s="43"/>
      <c r="O2" s="43" t="s">
        <v>7</v>
      </c>
      <c r="P2" s="43"/>
      <c r="Q2" s="43"/>
      <c r="R2" s="43" t="s">
        <v>8</v>
      </c>
      <c r="S2" s="43"/>
      <c r="T2" s="43"/>
      <c r="U2" s="43" t="s">
        <v>9</v>
      </c>
      <c r="V2" s="43"/>
      <c r="W2" s="43"/>
      <c r="X2" s="43">
        <v>664</v>
      </c>
      <c r="Y2" s="43"/>
      <c r="Z2" s="43"/>
      <c r="AA2" s="43">
        <v>1254</v>
      </c>
      <c r="AB2" s="43"/>
      <c r="AC2" s="43"/>
      <c r="AD2" s="43" t="s">
        <v>10</v>
      </c>
      <c r="AE2" s="43"/>
      <c r="AF2" s="43"/>
      <c r="AG2" s="43">
        <v>14673</v>
      </c>
      <c r="AH2" s="43"/>
      <c r="AI2" s="43"/>
      <c r="AJ2" s="43" t="s">
        <v>11</v>
      </c>
      <c r="AK2" s="43"/>
      <c r="AL2" s="43"/>
      <c r="AM2" s="43" t="s">
        <v>12</v>
      </c>
      <c r="AN2" s="43"/>
      <c r="AO2" s="43"/>
      <c r="AP2" s="40">
        <v>14673</v>
      </c>
      <c r="AQ2" s="40"/>
      <c r="AR2" s="40"/>
    </row>
    <row r="3" spans="1:44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27</v>
      </c>
      <c r="M3" s="2" t="s">
        <v>28</v>
      </c>
      <c r="N3" s="2" t="s">
        <v>29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2" t="s">
        <v>24</v>
      </c>
      <c r="AE3" s="2" t="s">
        <v>25</v>
      </c>
      <c r="AF3" s="2" t="s">
        <v>26</v>
      </c>
      <c r="AG3" s="2" t="s">
        <v>27</v>
      </c>
      <c r="AH3" s="2" t="s">
        <v>28</v>
      </c>
      <c r="AI3" s="2" t="s">
        <v>29</v>
      </c>
      <c r="AJ3" s="2" t="s">
        <v>18</v>
      </c>
      <c r="AK3" s="2" t="s">
        <v>19</v>
      </c>
      <c r="AL3" s="2" t="s">
        <v>20</v>
      </c>
      <c r="AM3" s="2" t="s">
        <v>30</v>
      </c>
      <c r="AN3" s="2" t="s">
        <v>31</v>
      </c>
      <c r="AO3" s="2" t="s">
        <v>32</v>
      </c>
      <c r="AP3" s="2" t="s">
        <v>30</v>
      </c>
      <c r="AQ3" s="2" t="s">
        <v>31</v>
      </c>
      <c r="AR3" s="2" t="s">
        <v>32</v>
      </c>
    </row>
    <row r="4" spans="1:44">
      <c r="A4">
        <v>0</v>
      </c>
      <c r="B4" s="3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</row>
    <row r="5" spans="1:44">
      <c r="A5">
        <v>172808.1</v>
      </c>
      <c r="B5" s="3">
        <v>48.002250000000004</v>
      </c>
      <c r="C5" s="4">
        <v>1.0491000662247338</v>
      </c>
      <c r="D5" s="4">
        <v>1.0524999747673669</v>
      </c>
      <c r="E5" s="4">
        <v>1.0176000545422235</v>
      </c>
      <c r="F5" s="4">
        <v>1.0455000648895898</v>
      </c>
      <c r="G5" s="4">
        <v>1.0410000334183374</v>
      </c>
      <c r="H5" s="4">
        <v>1.0431000540653863</v>
      </c>
      <c r="I5" s="4">
        <v>0.75339993337790168</v>
      </c>
      <c r="J5" s="4">
        <v>0.84670003751913703</v>
      </c>
      <c r="K5" s="4">
        <v>0.78659998873869574</v>
      </c>
      <c r="L5" s="4">
        <v>0.50910004476706194</v>
      </c>
      <c r="M5" s="4">
        <v>0.46180000404516863</v>
      </c>
      <c r="N5" s="4">
        <v>0.46650000909964251</v>
      </c>
      <c r="O5" s="4">
        <v>0.20983328421910596</v>
      </c>
      <c r="P5" s="4">
        <v>0.24573334058125806</v>
      </c>
      <c r="Q5" s="4">
        <v>0.24963333209355665</v>
      </c>
      <c r="R5" s="4">
        <v>0.40933333834012342</v>
      </c>
      <c r="S5" s="4">
        <v>0.32903336485226942</v>
      </c>
      <c r="T5" s="4">
        <v>0.19233333071072889</v>
      </c>
      <c r="U5" s="4">
        <v>0.23203330238660172</v>
      </c>
      <c r="V5" s="4">
        <v>0.16373335321744278</v>
      </c>
      <c r="W5" s="4">
        <v>0.22293334205945328</v>
      </c>
      <c r="X5" s="4">
        <v>0.55479999879995989</v>
      </c>
      <c r="Y5" s="4">
        <v>0.50630002717177081</v>
      </c>
      <c r="Z5" s="4">
        <v>0.62360000113646197</v>
      </c>
      <c r="AA5" s="4">
        <v>1.0536000380913417</v>
      </c>
      <c r="AB5" s="4">
        <v>1.1136000404755275</v>
      </c>
      <c r="AC5" s="4">
        <v>1.0111999760071437</v>
      </c>
      <c r="AD5" s="4">
        <v>1.0778000007073085</v>
      </c>
      <c r="AE5" s="4">
        <v>1.1292000065247219</v>
      </c>
      <c r="AF5" s="4">
        <v>1.1198999534050624</v>
      </c>
      <c r="AG5" s="4">
        <v>0.94749995569388079</v>
      </c>
      <c r="AH5" s="4">
        <v>0.95400002102057146</v>
      </c>
      <c r="AI5" s="4">
        <v>0.78940000633398699</v>
      </c>
      <c r="AJ5" s="4">
        <v>1.2793667266766231</v>
      </c>
      <c r="AK5" s="4">
        <v>1.1494666288296382</v>
      </c>
      <c r="AL5" s="4">
        <v>1.1527667293945949</v>
      </c>
      <c r="AM5" s="5">
        <v>0.74709998816251755</v>
      </c>
      <c r="AN5" s="5">
        <v>0.11410000175237656</v>
      </c>
      <c r="AO5" s="5">
        <v>0.82059993594884872</v>
      </c>
      <c r="AP5" s="5">
        <v>0.13363334039847055</v>
      </c>
      <c r="AQ5" s="5">
        <v>4.5333335796991989E-2</v>
      </c>
      <c r="AR5" s="5">
        <v>-3.2266666491826371E-2</v>
      </c>
    </row>
    <row r="6" spans="1:44" s="19" customFormat="1">
      <c r="A6" s="19" t="s">
        <v>35</v>
      </c>
      <c r="C6" s="20">
        <f>AVERAGE(C5:E5)</f>
        <v>1.039733365178108</v>
      </c>
      <c r="F6" s="20">
        <f>AVERAGE(F5:H5)</f>
        <v>1.0432000507911046</v>
      </c>
      <c r="I6" s="20">
        <f>AVERAGE(I5:K5)</f>
        <v>0.79556665321191156</v>
      </c>
      <c r="L6" s="20">
        <f>AVERAGE(L5:N5)</f>
        <v>0.47913335263729101</v>
      </c>
      <c r="O6" s="20">
        <f>AVERAGE(O5:Q5)</f>
        <v>0.23506665229797355</v>
      </c>
      <c r="R6" s="20">
        <f>AVERAGE(R5:T5)</f>
        <v>0.31023334463437391</v>
      </c>
      <c r="U6" s="20">
        <f>AVERAGE(U5:W5)</f>
        <v>0.20623333255449927</v>
      </c>
      <c r="X6" s="20">
        <f>AVERAGE(X5:Z5)</f>
        <v>0.56156667570273089</v>
      </c>
      <c r="AA6" s="20">
        <f>AVERAGE(AA5:AC5)</f>
        <v>1.0594666848580043</v>
      </c>
      <c r="AD6" s="20">
        <f>AVERAGE(AD5:AF5)</f>
        <v>1.1089666535456975</v>
      </c>
      <c r="AG6" s="20">
        <f>AVERAGE(AG5:AI5)</f>
        <v>0.8969666610161463</v>
      </c>
      <c r="AJ6" s="20">
        <f>AVERAGE(AJ5:AL5)</f>
        <v>1.1938666949669521</v>
      </c>
      <c r="AM6" s="20">
        <f>AVERAGE(AM5:AO5)</f>
        <v>0.56059997528791428</v>
      </c>
      <c r="AP6" s="20">
        <f>AVERAGE(AP5:AR5)</f>
        <v>4.8900003234545387E-2</v>
      </c>
    </row>
    <row r="7" spans="1:44" s="6" customFormat="1">
      <c r="B7" s="3">
        <v>48.002250000000004</v>
      </c>
      <c r="C7" s="8">
        <v>-9.8000000000000004E-2</v>
      </c>
      <c r="D7" s="8">
        <v>2E-3</v>
      </c>
      <c r="E7" s="8">
        <v>0.187</v>
      </c>
      <c r="F7" s="8">
        <v>0.20200000000000001</v>
      </c>
      <c r="G7" s="8">
        <v>0.21</v>
      </c>
      <c r="H7" s="8">
        <v>0.125</v>
      </c>
      <c r="I7" s="8">
        <v>3.6999999999999998E-2</v>
      </c>
      <c r="J7" s="8">
        <v>-0.01</v>
      </c>
      <c r="K7" s="8">
        <v>1.7999999999999999E-2</v>
      </c>
      <c r="L7" s="8">
        <v>2.1999999999999999E-2</v>
      </c>
      <c r="M7" s="8">
        <v>6.0000000000000001E-3</v>
      </c>
      <c r="N7" s="8"/>
      <c r="O7" s="8">
        <v>8.6999999999999994E-2</v>
      </c>
      <c r="P7" s="8">
        <v>9.2999999999999999E-2</v>
      </c>
      <c r="Q7" s="8">
        <v>0.107</v>
      </c>
      <c r="R7" s="8">
        <v>7.6999999999999999E-2</v>
      </c>
      <c r="S7" s="8">
        <v>-4.1000000000000002E-2</v>
      </c>
      <c r="T7" s="8">
        <v>1.4E-2</v>
      </c>
      <c r="U7" s="8">
        <v>0.15</v>
      </c>
      <c r="V7" s="8">
        <v>0.13500000000000001</v>
      </c>
      <c r="W7" s="8">
        <v>4.9000000000000002E-2</v>
      </c>
      <c r="X7" s="8">
        <v>-0.23300000000000001</v>
      </c>
      <c r="Y7" s="8">
        <v>-0.27400000000000002</v>
      </c>
      <c r="Z7" s="8">
        <v>-0.222</v>
      </c>
      <c r="AA7" s="8">
        <v>-0.19400000000000001</v>
      </c>
      <c r="AB7" s="8">
        <v>-0.20799999999999999</v>
      </c>
      <c r="AC7" s="8">
        <v>-0.20200000000000001</v>
      </c>
      <c r="AD7" s="8">
        <v>1.6E-2</v>
      </c>
      <c r="AE7" s="8">
        <v>1.2E-2</v>
      </c>
      <c r="AF7" s="8">
        <v>-1.6E-2</v>
      </c>
      <c r="AG7" s="8">
        <v>1.2999999999999999E-2</v>
      </c>
      <c r="AH7" s="8">
        <v>0.02</v>
      </c>
      <c r="AI7" s="8">
        <v>2.9000000000000001E-2</v>
      </c>
      <c r="AJ7" s="7"/>
      <c r="AM7" s="8">
        <v>1.2999999999999999E-2</v>
      </c>
      <c r="AN7" s="8">
        <v>0.02</v>
      </c>
      <c r="AO7" s="8">
        <v>2.9000000000000001E-2</v>
      </c>
      <c r="AP7" s="9">
        <v>0.18403332183758417</v>
      </c>
      <c r="AQ7" s="9">
        <v>0.21683332572380701</v>
      </c>
      <c r="AR7" s="9">
        <v>0.13103333363930383</v>
      </c>
    </row>
    <row r="8" spans="1:44" s="10" customFormat="1">
      <c r="A8" s="10" t="s">
        <v>36</v>
      </c>
      <c r="C8" s="11">
        <f>AVERAGE(C7:E7)</f>
        <v>3.0333333333333334E-2</v>
      </c>
      <c r="F8" s="11">
        <f>AVERAGE(F7:H7)</f>
        <v>0.17900000000000002</v>
      </c>
      <c r="I8" s="11">
        <f>AVERAGE(I7:K7)</f>
        <v>1.4999999999999999E-2</v>
      </c>
      <c r="L8" s="11">
        <f>AVERAGE(L7:N7)</f>
        <v>1.3999999999999999E-2</v>
      </c>
      <c r="O8" s="11">
        <f>AVERAGE(O7:Q7)</f>
        <v>9.5666666666666664E-2</v>
      </c>
      <c r="R8" s="11">
        <f>AVERAGE(R7:T7)</f>
        <v>1.6666666666666666E-2</v>
      </c>
      <c r="U8" s="11">
        <f>AVERAGE(U7:W7)</f>
        <v>0.11133333333333334</v>
      </c>
      <c r="X8" s="11">
        <f>AVERAGE(X7:Z7)</f>
        <v>-0.24299999999999999</v>
      </c>
      <c r="AA8" s="11">
        <f>AVERAGE(AA7:AC7)</f>
        <v>-0.20133333333333336</v>
      </c>
      <c r="AD8" s="11">
        <f>AVERAGE(AD7:AF7)</f>
        <v>4.0000000000000001E-3</v>
      </c>
      <c r="AM8" s="11">
        <f>AVERAGE(AM7:AO7)</f>
        <v>2.0666666666666667E-2</v>
      </c>
      <c r="AP8" s="11">
        <f>AVERAGE(AP7:AR7)</f>
        <v>0.177299993733565</v>
      </c>
    </row>
    <row r="10" spans="1:44" s="6" customFormat="1">
      <c r="A10" s="12" t="s">
        <v>39</v>
      </c>
      <c r="C10" s="6">
        <f>(C8*100)/C6</f>
        <v>2.9174146323694425</v>
      </c>
      <c r="F10" s="6">
        <f>(F8*100)/F6</f>
        <v>17.158741495867108</v>
      </c>
      <c r="I10" s="6">
        <f>(I8*100)/I6</f>
        <v>1.8854485591422239</v>
      </c>
      <c r="L10" s="6">
        <f>(L8*100)/L6</f>
        <v>2.9219422782696878</v>
      </c>
      <c r="O10" s="6">
        <f>(O8*100)/O6</f>
        <v>40.697676906292244</v>
      </c>
      <c r="R10" s="6">
        <f>(R8*100)/R6</f>
        <v>5.3723002233396926</v>
      </c>
      <c r="U10" s="6">
        <f>(U8*100)/U6</f>
        <v>53.984160540058369</v>
      </c>
      <c r="X10" s="6">
        <f>(X8*100)/X6</f>
        <v>-43.271798437098447</v>
      </c>
      <c r="AA10" s="6">
        <f>(AA8*100)/AA6</f>
        <v>-19.003271760292982</v>
      </c>
      <c r="AD10" s="6">
        <f>(AD8*100)/AD6</f>
        <v>0.36069614782471648</v>
      </c>
      <c r="AM10" s="6">
        <f>(AM8*100)/AM6</f>
        <v>3.6865265033329031</v>
      </c>
      <c r="AP10" s="12">
        <f>(AP8*100)/AP6</f>
        <v>362.57665031872938</v>
      </c>
    </row>
    <row r="12" spans="1:44" s="6" customFormat="1">
      <c r="B12" s="15">
        <v>48.002250000000004</v>
      </c>
      <c r="C12" s="8">
        <v>0.34300000000000003</v>
      </c>
      <c r="D12" s="8">
        <v>0.30199999999999999</v>
      </c>
      <c r="E12" s="8">
        <v>0.18</v>
      </c>
      <c r="F12" s="8">
        <v>0.255</v>
      </c>
      <c r="G12" s="8">
        <v>0.34100000000000003</v>
      </c>
      <c r="H12" s="8">
        <v>0.2</v>
      </c>
      <c r="I12" s="8">
        <v>0.46100000000000002</v>
      </c>
      <c r="J12" s="8">
        <v>0.45400000000000001</v>
      </c>
      <c r="K12" s="8">
        <v>0.127</v>
      </c>
      <c r="L12" s="8">
        <v>0.38</v>
      </c>
      <c r="M12" s="8">
        <v>0.372</v>
      </c>
      <c r="N12" s="8">
        <v>0.26700000000000002</v>
      </c>
      <c r="O12" s="8">
        <v>1.9E-2</v>
      </c>
      <c r="P12" s="8">
        <v>4.2999999999999997E-2</v>
      </c>
      <c r="Q12" s="8">
        <v>-2.7E-2</v>
      </c>
      <c r="R12" s="8">
        <v>0.10100000000000001</v>
      </c>
      <c r="S12" s="8">
        <v>8.2000000000000003E-2</v>
      </c>
      <c r="T12" s="8">
        <v>1.7999999999999999E-2</v>
      </c>
      <c r="U12" s="8">
        <v>5.0000000000000001E-3</v>
      </c>
      <c r="V12" s="8">
        <v>1.6E-2</v>
      </c>
      <c r="W12" s="8">
        <v>-1E-3</v>
      </c>
      <c r="X12" s="8">
        <v>0.13900000000000001</v>
      </c>
      <c r="Y12" s="8">
        <v>0.113</v>
      </c>
      <c r="Z12" s="8">
        <v>9.6000000000000002E-2</v>
      </c>
      <c r="AA12" s="4">
        <v>0.49970003465811419</v>
      </c>
      <c r="AB12" s="4">
        <v>0.45799996952215838</v>
      </c>
      <c r="AC12" s="4">
        <v>0.47480001548926043</v>
      </c>
      <c r="AD12" s="8">
        <v>0.22800000000000001</v>
      </c>
      <c r="AE12" s="8">
        <v>0.25</v>
      </c>
      <c r="AF12" s="8">
        <v>8.7999999999999995E-2</v>
      </c>
      <c r="AM12" s="8">
        <v>0.13700000000000001</v>
      </c>
      <c r="AN12" s="8">
        <v>0.13300000000000001</v>
      </c>
      <c r="AO12" s="8">
        <v>0.106</v>
      </c>
      <c r="AP12" s="4">
        <v>0.24340001742045086</v>
      </c>
      <c r="AQ12" s="4">
        <v>0.24169998864332837</v>
      </c>
      <c r="AR12" s="4">
        <v>0.16370000938574478</v>
      </c>
    </row>
    <row r="13" spans="1:44" s="18" customFormat="1">
      <c r="A13" s="17" t="s">
        <v>37</v>
      </c>
      <c r="C13" s="16">
        <f>AVERAGE(C12:E12)</f>
        <v>0.27499999999999997</v>
      </c>
      <c r="F13" s="16">
        <f>AVERAGE(F12:H12)</f>
        <v>0.26533333333333337</v>
      </c>
      <c r="I13" s="16">
        <f>AVERAGE(I12:K12)</f>
        <v>0.34733333333333333</v>
      </c>
      <c r="L13" s="16">
        <f>AVERAGE(L12:N12)</f>
        <v>0.33966666666666673</v>
      </c>
      <c r="O13" s="16">
        <f>AVERAGE(O12:Q12)</f>
        <v>1.1666666666666667E-2</v>
      </c>
      <c r="R13" s="16">
        <f>AVERAGE(R12:T12)</f>
        <v>6.699999999999999E-2</v>
      </c>
      <c r="U13" s="16">
        <f>AVERAGE(U12:W12)</f>
        <v>6.6666666666666671E-3</v>
      </c>
      <c r="X13" s="16">
        <f>AVERAGE(X12:Z12)</f>
        <v>0.11599999999999999</v>
      </c>
      <c r="AA13" s="16">
        <f>AVERAGE(AA12:AC12)</f>
        <v>0.47750000655651098</v>
      </c>
      <c r="AD13" s="16">
        <f>AVERAGE(AD12:AF12)</f>
        <v>0.18866666666666665</v>
      </c>
      <c r="AM13" s="16">
        <f>AVERAGE(AM12:AO12)</f>
        <v>0.12533333333333332</v>
      </c>
      <c r="AP13" s="16">
        <f>AVERAGE(AP12:AR12)</f>
        <v>0.21626667181650802</v>
      </c>
    </row>
    <row r="15" spans="1:44">
      <c r="A15" s="12" t="s">
        <v>40</v>
      </c>
      <c r="C15" s="6">
        <f>(C13*100)/C6</f>
        <v>26.449088700052634</v>
      </c>
      <c r="F15" s="6">
        <f>(F13*100)/F6</f>
        <v>25.434559088845845</v>
      </c>
      <c r="I15" s="6">
        <f>(I13*100)/I6</f>
        <v>43.658608858359941</v>
      </c>
      <c r="L15" s="6">
        <f>(L13*100)/L6</f>
        <v>70.89188527516221</v>
      </c>
      <c r="O15" s="6">
        <f>(O13*100)/O6</f>
        <v>4.9631313300356394</v>
      </c>
      <c r="R15" s="6">
        <f>(R13*100)/R6</f>
        <v>21.596646897825561</v>
      </c>
      <c r="U15" s="6">
        <f>(U13*100)/U6</f>
        <v>3.2325844634765488</v>
      </c>
      <c r="X15" s="6">
        <f>(X13*100)/X6</f>
        <v>20.656496373265099</v>
      </c>
      <c r="AA15" s="6">
        <f>(AA13*100)/AA6</f>
        <v>45.069846308617834</v>
      </c>
      <c r="AD15" s="6">
        <f>(AD13*100)/AD6</f>
        <v>17.012834972399123</v>
      </c>
      <c r="AM15" s="23">
        <f>(AM13*100)/AM6</f>
        <v>22.356999439567286</v>
      </c>
      <c r="AP15" s="12">
        <f>(AP13*100)/AP6</f>
        <v>442.26310329510676</v>
      </c>
    </row>
    <row r="17" spans="1:44" s="6" customFormat="1">
      <c r="B17" s="15">
        <v>48.002250000000004</v>
      </c>
      <c r="C17" s="8">
        <v>0.49099999999999999</v>
      </c>
      <c r="D17" s="8">
        <v>0.42199999999999999</v>
      </c>
      <c r="E17" s="8">
        <v>0.42299999999999999</v>
      </c>
      <c r="F17" s="8">
        <v>-3.0000000000000001E-3</v>
      </c>
      <c r="G17" s="8">
        <v>-7.0000000000000001E-3</v>
      </c>
      <c r="H17" s="8">
        <v>2E-3</v>
      </c>
      <c r="I17" s="8">
        <v>2.8000000000000001E-2</v>
      </c>
      <c r="J17" s="8">
        <v>5.0000000000000001E-3</v>
      </c>
      <c r="K17" s="8">
        <v>4.0000000000000001E-3</v>
      </c>
      <c r="L17" s="8">
        <v>-9.0999999999999998E-2</v>
      </c>
      <c r="M17" s="8">
        <v>1.0999999999999999E-2</v>
      </c>
      <c r="N17" s="8">
        <v>-7.6999999999999999E-2</v>
      </c>
      <c r="O17" s="8">
        <v>-1.7000000000000001E-2</v>
      </c>
      <c r="P17" s="8">
        <v>-3.4000000000000002E-2</v>
      </c>
      <c r="Q17" s="8">
        <v>2.4E-2</v>
      </c>
      <c r="R17" s="8">
        <v>7.0000000000000001E-3</v>
      </c>
      <c r="S17" s="8">
        <v>1.6E-2</v>
      </c>
      <c r="T17" s="8">
        <v>4.0000000000000001E-3</v>
      </c>
      <c r="U17" s="8">
        <v>1.0999999999999999E-2</v>
      </c>
      <c r="V17" s="8">
        <v>-1.4999999999999999E-2</v>
      </c>
      <c r="W17" s="8">
        <v>5.0000000000000001E-3</v>
      </c>
      <c r="X17" s="8">
        <v>-0.26600000000000001</v>
      </c>
      <c r="Y17" s="8">
        <v>-0.221</v>
      </c>
      <c r="Z17" s="8">
        <v>-0.223</v>
      </c>
      <c r="AA17" s="8">
        <v>-0.16800000000000001</v>
      </c>
      <c r="AB17" s="8">
        <v>-0.21199999999999999</v>
      </c>
      <c r="AC17" s="8">
        <v>-0.17899999999999999</v>
      </c>
      <c r="AD17" s="8">
        <v>0.21199999999999999</v>
      </c>
      <c r="AE17" s="8">
        <v>9.7000000000000003E-2</v>
      </c>
      <c r="AF17" s="8">
        <v>0.20599999999999999</v>
      </c>
      <c r="AM17" s="8">
        <v>-8.8999999999999996E-2</v>
      </c>
      <c r="AN17" s="8">
        <v>-7.0000000000000007E-2</v>
      </c>
      <c r="AO17" s="8">
        <v>-8.5000000000000006E-2</v>
      </c>
      <c r="AP17" s="8">
        <v>0</v>
      </c>
      <c r="AQ17" s="8">
        <v>6.0000000000000001E-3</v>
      </c>
      <c r="AR17" s="8">
        <v>-1.0999999999999999E-2</v>
      </c>
    </row>
    <row r="18" spans="1:44" s="18" customFormat="1">
      <c r="A18" s="17" t="s">
        <v>38</v>
      </c>
      <c r="C18" s="16">
        <f>AVERAGE(C17:E17)</f>
        <v>0.44533333333333336</v>
      </c>
      <c r="F18" s="16">
        <f>AVERAGE(F17:H17)</f>
        <v>-2.6666666666666666E-3</v>
      </c>
      <c r="I18" s="16">
        <f>AVERAGE(I17:K17)</f>
        <v>1.2333333333333335E-2</v>
      </c>
      <c r="L18" s="16">
        <f>AVERAGE(L17:N17)</f>
        <v>-5.2333333333333336E-2</v>
      </c>
      <c r="O18" s="16">
        <f>AVERAGE(O17:Q17)</f>
        <v>-9.0000000000000011E-3</v>
      </c>
      <c r="R18" s="16">
        <f>AVERAGE(R17:T17)</f>
        <v>8.9999999999999993E-3</v>
      </c>
      <c r="U18" s="16">
        <f>AVERAGE(U17:W17)</f>
        <v>3.3333333333333332E-4</v>
      </c>
      <c r="X18" s="16">
        <f>AVERAGE(X17:Z17)</f>
        <v>-0.23666666666666666</v>
      </c>
      <c r="AA18" s="16">
        <f>AVERAGE(AA17:AC17)</f>
        <v>-0.18633333333333332</v>
      </c>
      <c r="AD18" s="16">
        <f>AVERAGE(AD17:AF17)</f>
        <v>0.17166666666666666</v>
      </c>
      <c r="AM18" s="16">
        <f>AVERAGE(AM17:AO17)</f>
        <v>-8.1333333333333327E-2</v>
      </c>
      <c r="AP18" s="16">
        <f>AVERAGE(AP17:AR17)</f>
        <v>-1.6666666666666663E-3</v>
      </c>
    </row>
    <row r="20" spans="1:44">
      <c r="A20" s="12" t="s">
        <v>39</v>
      </c>
      <c r="C20" s="6">
        <f>(C18*100)/C6</f>
        <v>42.831493943357977</v>
      </c>
      <c r="F20" s="6">
        <f>(F18*100)/F6</f>
        <v>-0.25562370943563661</v>
      </c>
      <c r="I20" s="6">
        <f>(I18*100)/I6</f>
        <v>1.5502577041836065</v>
      </c>
      <c r="L20" s="6">
        <f>(L18*100)/L6</f>
        <v>-10.922498516389073</v>
      </c>
      <c r="O20" s="6">
        <f>(O18*100)/O6</f>
        <v>-3.8287013117417796</v>
      </c>
      <c r="R20" s="6">
        <f>(R18*100)/R6</f>
        <v>2.9010421206034334</v>
      </c>
      <c r="U20" s="6">
        <f>(U18*100)/U6</f>
        <v>0.16162922317382744</v>
      </c>
      <c r="X20" s="6">
        <f>(X18*100)/X6</f>
        <v>-42.144001221316735</v>
      </c>
      <c r="AA20" s="6">
        <f>(AA18*100)/AA6</f>
        <v>-17.587465089410223</v>
      </c>
      <c r="AD20" s="6">
        <f>(AD18*100)/AD6</f>
        <v>15.479876344144081</v>
      </c>
      <c r="AM20" s="6">
        <f>(AM18*100)/AM6</f>
        <v>-14.508265593761749</v>
      </c>
      <c r="AP20" s="6">
        <f>(AP18*100)/AP6</f>
        <v>-3.4083160663049821</v>
      </c>
    </row>
    <row r="22" spans="1:44" s="6" customFormat="1">
      <c r="A22" s="6" t="s">
        <v>47</v>
      </c>
    </row>
    <row r="23" spans="1:44" s="6" customFormat="1">
      <c r="A23" s="6" t="s">
        <v>48</v>
      </c>
    </row>
  </sheetData>
  <mergeCells count="17">
    <mergeCell ref="AG2:AI2"/>
    <mergeCell ref="AJ2:AL2"/>
    <mergeCell ref="AM2:AO2"/>
    <mergeCell ref="AP2:AR2"/>
    <mergeCell ref="AD2:AF2"/>
    <mergeCell ref="C1:N1"/>
    <mergeCell ref="O1:W1"/>
    <mergeCell ref="X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8F3B-260C-0C43-AE3C-B9ED2955AEAB}">
  <dimension ref="A1:AR23"/>
  <sheetViews>
    <sheetView workbookViewId="0">
      <pane xSplit="1" topLeftCell="B1" activePane="topRight" state="frozen"/>
      <selection pane="topRight" activeCell="A22" sqref="A22:XFD23"/>
    </sheetView>
  </sheetViews>
  <sheetFormatPr baseColWidth="10" defaultRowHeight="16"/>
  <cols>
    <col min="1" max="1" width="19.83203125" bestFit="1" customWidth="1"/>
    <col min="33" max="38" width="10.83203125" hidden="1" customWidth="1"/>
  </cols>
  <sheetData>
    <row r="1" spans="1:44">
      <c r="A1" s="1" t="s">
        <v>0</v>
      </c>
      <c r="B1" s="1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44">
      <c r="A2" s="1" t="s">
        <v>4</v>
      </c>
      <c r="B2" s="1"/>
      <c r="C2" s="43">
        <v>15697</v>
      </c>
      <c r="D2" s="43"/>
      <c r="E2" s="43"/>
      <c r="F2" s="43" t="s">
        <v>5</v>
      </c>
      <c r="G2" s="43"/>
      <c r="H2" s="43"/>
      <c r="I2" s="43" t="s">
        <v>6</v>
      </c>
      <c r="J2" s="43"/>
      <c r="K2" s="43"/>
      <c r="L2" s="43">
        <v>5482</v>
      </c>
      <c r="M2" s="43"/>
      <c r="N2" s="43"/>
      <c r="O2" s="43" t="s">
        <v>7</v>
      </c>
      <c r="P2" s="43"/>
      <c r="Q2" s="43"/>
      <c r="R2" s="43" t="s">
        <v>8</v>
      </c>
      <c r="S2" s="43"/>
      <c r="T2" s="43"/>
      <c r="U2" s="43" t="s">
        <v>9</v>
      </c>
      <c r="V2" s="43"/>
      <c r="W2" s="43"/>
      <c r="X2" s="43">
        <v>664</v>
      </c>
      <c r="Y2" s="43"/>
      <c r="Z2" s="43"/>
      <c r="AA2" s="43">
        <v>1254</v>
      </c>
      <c r="AB2" s="43"/>
      <c r="AC2" s="43"/>
      <c r="AD2" s="43" t="s">
        <v>10</v>
      </c>
      <c r="AE2" s="43"/>
      <c r="AF2" s="43"/>
      <c r="AG2" s="43">
        <v>14673</v>
      </c>
      <c r="AH2" s="43"/>
      <c r="AI2" s="43"/>
      <c r="AJ2" s="43" t="s">
        <v>11</v>
      </c>
      <c r="AK2" s="43"/>
      <c r="AL2" s="43"/>
      <c r="AM2" s="43" t="s">
        <v>12</v>
      </c>
      <c r="AN2" s="43"/>
      <c r="AO2" s="43"/>
      <c r="AP2" s="40">
        <v>14673</v>
      </c>
      <c r="AQ2" s="40"/>
      <c r="AR2" s="40"/>
    </row>
    <row r="3" spans="1:44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27</v>
      </c>
      <c r="M3" s="2" t="s">
        <v>28</v>
      </c>
      <c r="N3" s="2" t="s">
        <v>29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2" t="s">
        <v>24</v>
      </c>
      <c r="AE3" s="2" t="s">
        <v>25</v>
      </c>
      <c r="AF3" s="2" t="s">
        <v>26</v>
      </c>
      <c r="AG3" s="2" t="s">
        <v>27</v>
      </c>
      <c r="AH3" s="2" t="s">
        <v>28</v>
      </c>
      <c r="AI3" s="2" t="s">
        <v>29</v>
      </c>
      <c r="AJ3" s="2" t="s">
        <v>18</v>
      </c>
      <c r="AK3" s="2" t="s">
        <v>19</v>
      </c>
      <c r="AL3" s="2" t="s">
        <v>20</v>
      </c>
      <c r="AM3" s="2" t="s">
        <v>30</v>
      </c>
      <c r="AN3" s="2" t="s">
        <v>31</v>
      </c>
      <c r="AO3" s="2" t="s">
        <v>32</v>
      </c>
      <c r="AP3" s="2" t="s">
        <v>30</v>
      </c>
      <c r="AQ3" s="2" t="s">
        <v>31</v>
      </c>
      <c r="AR3" s="2" t="s">
        <v>32</v>
      </c>
    </row>
    <row r="4" spans="1:44">
      <c r="A4">
        <v>0</v>
      </c>
      <c r="B4" s="3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</row>
    <row r="5" spans="1:44">
      <c r="A5">
        <v>172808.1</v>
      </c>
      <c r="B5" s="3">
        <v>48.002250000000004</v>
      </c>
      <c r="C5" s="4">
        <v>0.76343330244223262</v>
      </c>
      <c r="D5" s="4">
        <v>0.77583330372969295</v>
      </c>
      <c r="E5" s="4">
        <v>0.80423336724440253</v>
      </c>
      <c r="F5" s="4">
        <v>0.76853331426779414</v>
      </c>
      <c r="G5" s="4">
        <v>0.75033336381117488</v>
      </c>
      <c r="H5" s="4">
        <v>0.69243335227171565</v>
      </c>
      <c r="I5" s="4">
        <v>-0.19506666560967767</v>
      </c>
      <c r="J5" s="4">
        <v>-0.22766665120919549</v>
      </c>
      <c r="K5" s="4">
        <v>-0.28156665464242303</v>
      </c>
      <c r="L5" s="4">
        <v>-0.26756668587525684</v>
      </c>
      <c r="M5" s="4">
        <v>-0.14506665368874871</v>
      </c>
      <c r="N5" s="4">
        <v>-0.14506665368874871</v>
      </c>
      <c r="O5" s="4">
        <v>7.376667608817411E-2</v>
      </c>
      <c r="P5" s="4">
        <v>-3.3321479956327504E-5</v>
      </c>
      <c r="Q5" s="4">
        <v>-0.14923331389824551</v>
      </c>
      <c r="R5" s="4">
        <v>8.7666658063729586E-2</v>
      </c>
      <c r="S5" s="4">
        <v>1.3066676755746187E-2</v>
      </c>
      <c r="T5" s="4">
        <v>-8.9333380262057172E-3</v>
      </c>
      <c r="U5" s="4">
        <v>6.4166662593682616E-2</v>
      </c>
      <c r="V5" s="4">
        <v>4.0666667123635591E-2</v>
      </c>
      <c r="W5" s="4">
        <v>4.0666667123635591E-2</v>
      </c>
      <c r="X5" s="4">
        <v>0.6276667366425196</v>
      </c>
      <c r="Y5" s="4">
        <v>0.58036663631598151</v>
      </c>
      <c r="Z5" s="4">
        <v>0.83536666134993243</v>
      </c>
      <c r="AA5" s="4">
        <v>0.80766665438810992</v>
      </c>
      <c r="AB5" s="4">
        <v>0.81426661709944415</v>
      </c>
      <c r="AC5" s="4">
        <v>0.90346666673819231</v>
      </c>
      <c r="AD5" s="4">
        <v>0.97946664194266009</v>
      </c>
      <c r="AE5" s="4">
        <v>0.94826662043730425</v>
      </c>
      <c r="AF5" s="4">
        <v>1.0435667286316554</v>
      </c>
      <c r="AG5" s="4"/>
      <c r="AH5" s="4"/>
      <c r="AI5" s="4"/>
      <c r="AJ5" s="4"/>
      <c r="AK5" s="4"/>
      <c r="AL5" s="4"/>
      <c r="AM5" s="5">
        <v>9.9699993928273514E-2</v>
      </c>
      <c r="AN5" s="5">
        <v>9.1600005825360611E-2</v>
      </c>
      <c r="AO5" s="5">
        <v>8.6499993999799088E-2</v>
      </c>
      <c r="AP5" s="5">
        <v>3.7100007136662796E-2</v>
      </c>
      <c r="AQ5" s="5">
        <v>3.4899999698003129E-2</v>
      </c>
      <c r="AR5" s="5">
        <v>0.10120000441869099</v>
      </c>
    </row>
    <row r="6" spans="1:44" s="19" customFormat="1">
      <c r="A6" s="19" t="s">
        <v>35</v>
      </c>
      <c r="C6" s="20">
        <f>AVERAGE(C5:E5)</f>
        <v>0.7811666578054427</v>
      </c>
      <c r="F6" s="20">
        <f>AVERAGE(F5:H5)</f>
        <v>0.73710001011689485</v>
      </c>
      <c r="I6" s="20">
        <f>AVERAGE(I5:K5)</f>
        <v>-0.23476665715376541</v>
      </c>
      <c r="L6" s="20">
        <f>AVERAGE(L5:N5)</f>
        <v>-0.18589999775091806</v>
      </c>
      <c r="O6" s="20">
        <f>AVERAGE(O5:Q5)</f>
        <v>-2.5166653096675911E-2</v>
      </c>
      <c r="R6" s="20">
        <f>AVERAGE(R5:T5)</f>
        <v>3.0599998931090017E-2</v>
      </c>
      <c r="U6" s="20">
        <f>AVERAGE(U5:W5)</f>
        <v>4.8499998946984597E-2</v>
      </c>
      <c r="X6" s="20">
        <f>AVERAGE(X5:Z5)</f>
        <v>0.68113334476947784</v>
      </c>
      <c r="AA6" s="20">
        <f>AVERAGE(AA5:AC5)</f>
        <v>0.84179997940858209</v>
      </c>
      <c r="AD6" s="20">
        <f>AVERAGE(AD5:AF5)</f>
        <v>0.99043333033720649</v>
      </c>
      <c r="AG6" s="20" t="e">
        <f>AVERAGE(AG5:AI5)</f>
        <v>#DIV/0!</v>
      </c>
      <c r="AJ6" s="20" t="e">
        <f>AVERAGE(AJ5:AL5)</f>
        <v>#DIV/0!</v>
      </c>
      <c r="AM6" s="20">
        <f>AVERAGE(AM5:AO5)</f>
        <v>9.259999791781108E-2</v>
      </c>
      <c r="AP6" s="20">
        <f>AVERAGE(AP5:AR5)</f>
        <v>5.7733337084452309E-2</v>
      </c>
    </row>
    <row r="7" spans="1:44" s="6" customFormat="1">
      <c r="B7" s="3">
        <v>48.002250000000004</v>
      </c>
      <c r="C7" s="8">
        <v>-0.16200000000000001</v>
      </c>
      <c r="D7" s="8">
        <v>-0.14499999999999999</v>
      </c>
      <c r="E7" s="8">
        <v>-0.16600000000000001</v>
      </c>
      <c r="F7" s="8">
        <v>0.26300000000000001</v>
      </c>
      <c r="G7" s="8">
        <v>0.107</v>
      </c>
      <c r="H7" s="8">
        <v>9.8000000000000004E-2</v>
      </c>
      <c r="I7" s="8">
        <v>0.13500000000000001</v>
      </c>
      <c r="J7" s="8">
        <v>-0.158</v>
      </c>
      <c r="K7" s="8">
        <v>1.2999999999999999E-2</v>
      </c>
      <c r="L7" s="8">
        <v>2.4E-2</v>
      </c>
      <c r="M7" s="8">
        <v>0</v>
      </c>
      <c r="N7" s="8">
        <v>3.0000000000000001E-3</v>
      </c>
      <c r="O7" s="8">
        <v>8.8999999999999996E-2</v>
      </c>
      <c r="P7" s="8">
        <v>-6.7000000000000004E-2</v>
      </c>
      <c r="Q7" s="8">
        <v>-2.7E-2</v>
      </c>
      <c r="R7" s="8">
        <v>-0.17299999999999999</v>
      </c>
      <c r="S7" s="8">
        <v>6.0000000000000001E-3</v>
      </c>
      <c r="T7" s="8">
        <v>3.9E-2</v>
      </c>
      <c r="U7" s="8">
        <v>-2.3E-2</v>
      </c>
      <c r="V7" s="8">
        <v>-0.02</v>
      </c>
      <c r="W7" s="8">
        <v>-5.6000000000000001E-2</v>
      </c>
      <c r="X7" s="8">
        <v>-0.23499999999999999</v>
      </c>
      <c r="Y7" s="8">
        <v>-0.159</v>
      </c>
      <c r="Z7" s="8">
        <v>-0.29399999999999998</v>
      </c>
      <c r="AA7" s="8">
        <v>-0.21299999999999999</v>
      </c>
      <c r="AB7" s="8">
        <v>-0.17100000000000001</v>
      </c>
      <c r="AC7" s="8">
        <v>-0.26700000000000002</v>
      </c>
      <c r="AD7" s="8">
        <v>9.2999999999999999E-2</v>
      </c>
      <c r="AE7" s="8">
        <v>8.3000000000000004E-2</v>
      </c>
      <c r="AF7" s="8">
        <v>0.13</v>
      </c>
      <c r="AG7" s="8">
        <v>0.18099999999999999</v>
      </c>
      <c r="AH7" s="8">
        <v>0.111</v>
      </c>
      <c r="AI7" s="8">
        <v>2.5000000000000001E-2</v>
      </c>
      <c r="AJ7" s="7"/>
      <c r="AM7" s="8">
        <v>0.18099999999999999</v>
      </c>
      <c r="AN7" s="8">
        <v>0.111</v>
      </c>
      <c r="AO7" s="8">
        <v>2.5000000000000001E-2</v>
      </c>
      <c r="AP7" s="9">
        <v>0.19249998778104782</v>
      </c>
      <c r="AQ7" s="9">
        <v>0.18089998513460159</v>
      </c>
      <c r="AR7" s="9">
        <v>0.22240000218152997</v>
      </c>
    </row>
    <row r="8" spans="1:44" s="10" customFormat="1">
      <c r="A8" s="10" t="s">
        <v>36</v>
      </c>
      <c r="C8" s="11">
        <f>AVERAGE(C7:E7)</f>
        <v>-0.15766666666666665</v>
      </c>
      <c r="F8" s="11">
        <f>AVERAGE(F7:H7)</f>
        <v>0.156</v>
      </c>
      <c r="I8" s="11">
        <f>AVERAGE(I7:K7)</f>
        <v>-3.3333333333333309E-3</v>
      </c>
      <c r="L8" s="11">
        <f>AVERAGE(L7:N7)</f>
        <v>8.9999999999999993E-3</v>
      </c>
      <c r="O8" s="11">
        <f>AVERAGE(O7:Q7)</f>
        <v>-1.6666666666666694E-3</v>
      </c>
      <c r="R8" s="11">
        <f>AVERAGE(R7:T7)</f>
        <v>-4.2666666666666658E-2</v>
      </c>
      <c r="U8" s="11">
        <f>AVERAGE(U7:W7)</f>
        <v>-3.3000000000000002E-2</v>
      </c>
      <c r="X8" s="11">
        <f>AVERAGE(X7:Z7)</f>
        <v>-0.22933333333333331</v>
      </c>
      <c r="AA8" s="11">
        <f>AVERAGE(AA7:AC7)</f>
        <v>-0.217</v>
      </c>
      <c r="AD8" s="11">
        <f>AVERAGE(AD7:AF7)</f>
        <v>0.10199999999999999</v>
      </c>
      <c r="AM8" s="11">
        <f>AVERAGE(AM7:AO7)</f>
        <v>0.10566666666666667</v>
      </c>
      <c r="AP8" s="11">
        <f>AVERAGE(AP7:AR7)</f>
        <v>0.19859999169905981</v>
      </c>
    </row>
    <row r="10" spans="1:44" s="6" customFormat="1">
      <c r="A10" s="12" t="s">
        <v>39</v>
      </c>
      <c r="C10" s="6">
        <f>(C8*100)/C6</f>
        <v>-20.183486467485036</v>
      </c>
      <c r="F10" s="6">
        <f>(F8*100)/F6</f>
        <v>21.164020873539311</v>
      </c>
      <c r="I10" s="6">
        <f>(I8*100)/I6</f>
        <v>1.4198495534866749</v>
      </c>
      <c r="L10" s="6">
        <f>(L8*100)/L6</f>
        <v>-4.841312592192085</v>
      </c>
      <c r="O10" s="6">
        <f>(O8*100)/O6</f>
        <v>6.6225201271869079</v>
      </c>
      <c r="R10" s="6">
        <f>(R8*100)/R6</f>
        <v>-139.43355606890802</v>
      </c>
      <c r="U10" s="6">
        <f>(U8*100)/U6</f>
        <v>-68.041238590690156</v>
      </c>
      <c r="X10" s="6">
        <f>(X8*100)/X6</f>
        <v>-33.669374006487473</v>
      </c>
      <c r="AA10" s="6">
        <f>(AA8*100)/AA6</f>
        <v>-25.778095189840258</v>
      </c>
      <c r="AD10" s="6">
        <f>(AD8*100)/AD6</f>
        <v>10.298522563378668</v>
      </c>
      <c r="AM10" s="12">
        <f>(AM8*100)/AM6</f>
        <v>114.11087369618859</v>
      </c>
      <c r="AP10" s="12">
        <f>(AP8*100)/AP6</f>
        <v>343.99534433380808</v>
      </c>
    </row>
    <row r="12" spans="1:44" s="6" customFormat="1">
      <c r="B12" s="15">
        <v>48.002250000000004</v>
      </c>
      <c r="C12" s="8">
        <v>0.27100000000000002</v>
      </c>
      <c r="D12" s="8">
        <v>0.2</v>
      </c>
      <c r="E12" s="8">
        <v>8.9999999999999993E-3</v>
      </c>
      <c r="F12" s="8">
        <v>0.314</v>
      </c>
      <c r="G12" s="8">
        <v>0.26900000000000002</v>
      </c>
      <c r="H12" s="8">
        <v>-1.9E-2</v>
      </c>
      <c r="I12" s="8">
        <v>0.36399999999999999</v>
      </c>
      <c r="J12" s="8">
        <v>0.28899999999999998</v>
      </c>
      <c r="K12" s="8">
        <v>2.3E-2</v>
      </c>
      <c r="L12" s="8">
        <v>0.29599999999999999</v>
      </c>
      <c r="M12" s="8">
        <v>7.9000000000000001E-2</v>
      </c>
      <c r="N12" s="8">
        <v>0.13</v>
      </c>
      <c r="O12" s="8">
        <v>4.4999999999999998E-2</v>
      </c>
      <c r="P12" s="8">
        <v>1.0999999999999999E-2</v>
      </c>
      <c r="Q12" s="8">
        <v>6.0000000000000001E-3</v>
      </c>
      <c r="R12" s="8">
        <v>0.03</v>
      </c>
      <c r="S12" s="8">
        <v>-6.0999999999999999E-2</v>
      </c>
      <c r="T12" s="8">
        <v>-5.0999999999999997E-2</v>
      </c>
      <c r="U12" s="8">
        <v>0.121</v>
      </c>
      <c r="V12" s="8">
        <v>0.13200000000000001</v>
      </c>
      <c r="W12" s="8">
        <v>0.161</v>
      </c>
      <c r="X12" s="8">
        <v>0.41699999999999998</v>
      </c>
      <c r="Y12" s="8">
        <v>0.46400000000000002</v>
      </c>
      <c r="Z12" s="8">
        <v>0.505</v>
      </c>
      <c r="AA12" s="4">
        <v>0.41660001128911972</v>
      </c>
      <c r="AB12" s="4">
        <v>0.37639998644590378</v>
      </c>
      <c r="AC12" s="4">
        <v>0.43699996918439865</v>
      </c>
      <c r="AD12" s="8">
        <v>0.16500000000000001</v>
      </c>
      <c r="AE12" s="8">
        <v>0.23699999999999999</v>
      </c>
      <c r="AF12" s="8">
        <v>0.154</v>
      </c>
      <c r="AM12" s="8">
        <v>-6.9000000000000006E-2</v>
      </c>
      <c r="AN12" s="8">
        <v>-0.104</v>
      </c>
      <c r="AO12" s="8">
        <v>-0.21099999999999999</v>
      </c>
      <c r="AP12" s="4">
        <v>0.54229997843503952</v>
      </c>
      <c r="AQ12" s="4">
        <v>0.33160000294446945</v>
      </c>
      <c r="AR12" s="4">
        <v>0.31490000337362289</v>
      </c>
    </row>
    <row r="13" spans="1:44" s="18" customFormat="1">
      <c r="A13" s="17" t="s">
        <v>37</v>
      </c>
      <c r="C13" s="16">
        <f>AVERAGE(C12:E12)</f>
        <v>0.16</v>
      </c>
      <c r="F13" s="16">
        <f>AVERAGE(F12:H12)</f>
        <v>0.18799999999999997</v>
      </c>
      <c r="I13" s="16">
        <f>AVERAGE(I12:K12)</f>
        <v>0.22533333333333336</v>
      </c>
      <c r="L13" s="16">
        <f>AVERAGE(L12:N12)</f>
        <v>0.16833333333333333</v>
      </c>
      <c r="O13" s="16">
        <f>AVERAGE(O12:Q12)</f>
        <v>2.0666666666666663E-2</v>
      </c>
      <c r="R13" s="16">
        <f>AVERAGE(R12:T12)</f>
        <v>-2.7333333333333331E-2</v>
      </c>
      <c r="U13" s="16">
        <f>AVERAGE(U12:W12)</f>
        <v>0.13800000000000001</v>
      </c>
      <c r="X13" s="16">
        <f>AVERAGE(X12:Z12)</f>
        <v>0.46200000000000002</v>
      </c>
      <c r="AA13" s="16">
        <f>AVERAGE(AA12:AC12)</f>
        <v>0.40999998897314072</v>
      </c>
      <c r="AD13" s="16">
        <f>AVERAGE(AD12:AF12)</f>
        <v>0.18533333333333335</v>
      </c>
      <c r="AM13" s="16">
        <f>AVERAGE(AM12:AO12)</f>
        <v>-0.128</v>
      </c>
      <c r="AP13" s="16">
        <f>AVERAGE(AP12:AR12)</f>
        <v>0.39626666158437729</v>
      </c>
    </row>
    <row r="15" spans="1:44">
      <c r="A15" s="12" t="s">
        <v>39</v>
      </c>
      <c r="C15" s="6">
        <f>(C13*100)/C6</f>
        <v>20.482184998716317</v>
      </c>
      <c r="F15" s="6">
        <f>(F13*100)/F6</f>
        <v>25.505358488624292</v>
      </c>
      <c r="I15" s="12">
        <f>(I13*100)/-I6</f>
        <v>95.9818298156993</v>
      </c>
      <c r="L15" s="12">
        <f>(L13*100)/-L6</f>
        <v>90.550476261370477</v>
      </c>
      <c r="O15" s="6">
        <f>(O13*100)/O6</f>
        <v>-82.119249577117515</v>
      </c>
      <c r="R15" s="6">
        <f>(R13*100)/R6</f>
        <v>-89.324621856644214</v>
      </c>
      <c r="U15" s="12">
        <f>(U13*100)/U6</f>
        <v>284.53608865197702</v>
      </c>
      <c r="X15" s="6">
        <f>(X13*100)/X6</f>
        <v>67.828128449115781</v>
      </c>
      <c r="AA15" s="6">
        <f>(AA13*100)/AA6</f>
        <v>48.705155500382851</v>
      </c>
      <c r="AD15" s="6">
        <f>(AD13*100)/AD6</f>
        <v>18.712348187054054</v>
      </c>
      <c r="AM15" s="6">
        <f>(AM13*100)/AM6</f>
        <v>-138.22894479285938</v>
      </c>
      <c r="AP15" s="12">
        <f>(AP13*100)/AP6</f>
        <v>686.37408055023479</v>
      </c>
    </row>
    <row r="17" spans="1:44" s="6" customFormat="1">
      <c r="B17" s="15">
        <v>48.002250000000004</v>
      </c>
      <c r="C17" s="8">
        <v>0.41099999999999998</v>
      </c>
      <c r="D17" s="8">
        <v>0.40100000000000002</v>
      </c>
      <c r="E17" s="8">
        <v>0.40300000000000002</v>
      </c>
      <c r="F17" s="8">
        <v>1.4E-2</v>
      </c>
      <c r="G17" s="8">
        <v>1.4E-2</v>
      </c>
      <c r="H17" s="8">
        <v>2.4E-2</v>
      </c>
      <c r="I17" s="8">
        <v>0.01</v>
      </c>
      <c r="J17" s="8">
        <v>8.0000000000000002E-3</v>
      </c>
      <c r="K17" s="8">
        <v>2.1000000000000001E-2</v>
      </c>
      <c r="L17" s="8">
        <v>2.7E-2</v>
      </c>
      <c r="M17" s="8">
        <v>-4.3999999999999997E-2</v>
      </c>
      <c r="N17" s="8">
        <v>3.5000000000000003E-2</v>
      </c>
      <c r="O17" s="8">
        <v>-4.9000000000000002E-2</v>
      </c>
      <c r="P17" s="8">
        <v>3.9E-2</v>
      </c>
      <c r="Q17" s="8">
        <v>-0.04</v>
      </c>
      <c r="R17" s="8">
        <v>1.4E-2</v>
      </c>
      <c r="S17" s="8">
        <v>0.13900000000000001</v>
      </c>
      <c r="T17" s="8">
        <v>1.0999999999999999E-2</v>
      </c>
      <c r="U17" s="8">
        <v>4.2999999999999997E-2</v>
      </c>
      <c r="V17" s="8">
        <v>1.2999999999999999E-2</v>
      </c>
      <c r="W17" s="8">
        <v>7.6999999999999999E-2</v>
      </c>
      <c r="X17" s="8">
        <v>-0.26200000000000001</v>
      </c>
      <c r="Y17" s="8">
        <v>-0.25900000000000001</v>
      </c>
      <c r="Z17" s="8">
        <v>-0.26200000000000001</v>
      </c>
      <c r="AA17" s="8">
        <v>-0.112</v>
      </c>
      <c r="AB17" s="8">
        <v>-2.9000000000000001E-2</v>
      </c>
      <c r="AC17" s="8">
        <v>1.4E-2</v>
      </c>
      <c r="AD17" s="8">
        <v>0.20300000000000001</v>
      </c>
      <c r="AE17" s="8">
        <v>0.19900000000000001</v>
      </c>
      <c r="AF17" s="8">
        <v>0.22</v>
      </c>
      <c r="AM17" s="8">
        <v>-0.1</v>
      </c>
      <c r="AN17" s="8">
        <v>-0.13500000000000001</v>
      </c>
      <c r="AO17" s="8">
        <v>-0.14499999999999999</v>
      </c>
      <c r="AP17" s="8">
        <v>0.21299999999999999</v>
      </c>
      <c r="AQ17" s="8">
        <v>0.216</v>
      </c>
      <c r="AR17" s="8">
        <v>0.308</v>
      </c>
    </row>
    <row r="18" spans="1:44" s="18" customFormat="1">
      <c r="A18" s="17" t="s">
        <v>38</v>
      </c>
      <c r="C18" s="16">
        <f>AVERAGE(C17:E17)</f>
        <v>0.40500000000000003</v>
      </c>
      <c r="F18" s="16">
        <f>AVERAGE(F17:H17)</f>
        <v>1.7333333333333336E-2</v>
      </c>
      <c r="I18" s="16">
        <f>AVERAGE(I17:K17)</f>
        <v>1.3000000000000003E-2</v>
      </c>
      <c r="L18" s="16">
        <f>AVERAGE(L17:N17)</f>
        <v>6.0000000000000019E-3</v>
      </c>
      <c r="O18" s="16">
        <f>AVERAGE(O17:Q17)</f>
        <v>-1.6666666666666666E-2</v>
      </c>
      <c r="R18" s="16">
        <f>AVERAGE(R17:T17)</f>
        <v>5.4666666666666676E-2</v>
      </c>
      <c r="U18" s="16">
        <f>AVERAGE(U17:W17)</f>
        <v>4.4333333333333336E-2</v>
      </c>
      <c r="X18" s="16">
        <f>AVERAGE(X17:Z17)</f>
        <v>-0.26100000000000001</v>
      </c>
      <c r="AA18" s="16">
        <f>AVERAGE(AA17:AC17)</f>
        <v>-4.2333333333333334E-2</v>
      </c>
      <c r="AD18" s="16">
        <f>AVERAGE(AD17:AF17)</f>
        <v>0.20733333333333334</v>
      </c>
      <c r="AM18" s="16">
        <f>AVERAGE(AM17:AO17)</f>
        <v>-0.12666666666666668</v>
      </c>
      <c r="AP18" s="16">
        <f>AVERAGE(AP17:AR17)</f>
        <v>0.24566666666666667</v>
      </c>
    </row>
    <row r="20" spans="1:44">
      <c r="A20" s="12" t="s">
        <v>39</v>
      </c>
      <c r="C20" s="6">
        <f>(C18*100)/C6</f>
        <v>51.845530778000672</v>
      </c>
      <c r="F20" s="6">
        <f>(F18*100)/F6</f>
        <v>2.3515578748377015</v>
      </c>
      <c r="I20" s="6">
        <f>(I18*100)/I6</f>
        <v>-5.5374132585980371</v>
      </c>
      <c r="L20" s="6">
        <f>(L18*100)/L6</f>
        <v>-3.2275417281280583</v>
      </c>
      <c r="O20" s="6">
        <f>(O18*100)/O6</f>
        <v>66.225201271868968</v>
      </c>
      <c r="R20" s="6">
        <f>(R18*100)/R6</f>
        <v>178.64924371328848</v>
      </c>
      <c r="U20" s="6">
        <f>(U18*100)/U6</f>
        <v>91.408936692543335</v>
      </c>
      <c r="X20" s="6">
        <f>(X18*100)/X6</f>
        <v>-38.318488149825143</v>
      </c>
      <c r="AA20" s="6">
        <f>(AA18*100)/AA6</f>
        <v>-5.0289064348843517</v>
      </c>
      <c r="AD20" s="6">
        <f>(AD18*100)/AD6</f>
        <v>20.933598151704356</v>
      </c>
      <c r="AM20" s="6">
        <f>(AM18*100)/AM6</f>
        <v>-136.78905995126709</v>
      </c>
      <c r="AP20" s="12">
        <f>(AP18*100)/AP6</f>
        <v>425.51960283762139</v>
      </c>
    </row>
    <row r="22" spans="1:44" s="6" customFormat="1">
      <c r="A22" s="6" t="s">
        <v>47</v>
      </c>
    </row>
    <row r="23" spans="1:44" s="6" customFormat="1">
      <c r="A23" s="6" t="s">
        <v>48</v>
      </c>
    </row>
  </sheetData>
  <mergeCells count="17">
    <mergeCell ref="AG2:AI2"/>
    <mergeCell ref="AJ2:AL2"/>
    <mergeCell ref="AM2:AO2"/>
    <mergeCell ref="AP2:AR2"/>
    <mergeCell ref="AD2:AF2"/>
    <mergeCell ref="C1:N1"/>
    <mergeCell ref="O1:W1"/>
    <mergeCell ref="X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F62FA-FFDF-A14F-BAC4-08C1201950E9}">
  <dimension ref="A1:AR23"/>
  <sheetViews>
    <sheetView workbookViewId="0">
      <pane xSplit="1" topLeftCell="B1" activePane="topRight" state="frozen"/>
      <selection pane="topRight" activeCell="A22" sqref="A22:XFD23"/>
    </sheetView>
  </sheetViews>
  <sheetFormatPr baseColWidth="10" defaultRowHeight="16"/>
  <cols>
    <col min="1" max="1" width="19.83203125" bestFit="1" customWidth="1"/>
    <col min="33" max="38" width="10.83203125" hidden="1" customWidth="1"/>
  </cols>
  <sheetData>
    <row r="1" spans="1:44">
      <c r="A1" s="1" t="s">
        <v>0</v>
      </c>
      <c r="B1" s="1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44">
      <c r="A2" s="1" t="s">
        <v>4</v>
      </c>
      <c r="B2" s="1"/>
      <c r="C2" s="43">
        <v>15697</v>
      </c>
      <c r="D2" s="43"/>
      <c r="E2" s="43"/>
      <c r="F2" s="43" t="s">
        <v>5</v>
      </c>
      <c r="G2" s="43"/>
      <c r="H2" s="43"/>
      <c r="I2" s="43" t="s">
        <v>6</v>
      </c>
      <c r="J2" s="43"/>
      <c r="K2" s="43"/>
      <c r="L2" s="43">
        <v>5482</v>
      </c>
      <c r="M2" s="43"/>
      <c r="N2" s="43"/>
      <c r="O2" s="43" t="s">
        <v>7</v>
      </c>
      <c r="P2" s="43"/>
      <c r="Q2" s="43"/>
      <c r="R2" s="43" t="s">
        <v>8</v>
      </c>
      <c r="S2" s="43"/>
      <c r="T2" s="43"/>
      <c r="U2" s="43" t="s">
        <v>9</v>
      </c>
      <c r="V2" s="43"/>
      <c r="W2" s="43"/>
      <c r="X2" s="43">
        <v>664</v>
      </c>
      <c r="Y2" s="43"/>
      <c r="Z2" s="43"/>
      <c r="AA2" s="43">
        <v>1254</v>
      </c>
      <c r="AB2" s="43"/>
      <c r="AC2" s="43"/>
      <c r="AD2" s="43" t="s">
        <v>10</v>
      </c>
      <c r="AE2" s="43"/>
      <c r="AF2" s="43"/>
      <c r="AG2" s="43">
        <v>14673</v>
      </c>
      <c r="AH2" s="43"/>
      <c r="AI2" s="43"/>
      <c r="AJ2" s="43" t="s">
        <v>11</v>
      </c>
      <c r="AK2" s="43"/>
      <c r="AL2" s="43"/>
      <c r="AM2" s="43" t="s">
        <v>12</v>
      </c>
      <c r="AN2" s="43"/>
      <c r="AO2" s="43"/>
      <c r="AP2" s="40">
        <v>14673</v>
      </c>
      <c r="AQ2" s="40"/>
      <c r="AR2" s="40"/>
    </row>
    <row r="3" spans="1:44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27</v>
      </c>
      <c r="M3" s="2" t="s">
        <v>28</v>
      </c>
      <c r="N3" s="2" t="s">
        <v>29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2" t="s">
        <v>24</v>
      </c>
      <c r="AE3" s="2" t="s">
        <v>25</v>
      </c>
      <c r="AF3" s="2" t="s">
        <v>26</v>
      </c>
      <c r="AG3" s="2" t="s">
        <v>27</v>
      </c>
      <c r="AH3" s="2" t="s">
        <v>28</v>
      </c>
      <c r="AI3" s="2" t="s">
        <v>29</v>
      </c>
      <c r="AJ3" s="2" t="s">
        <v>18</v>
      </c>
      <c r="AK3" s="2" t="s">
        <v>19</v>
      </c>
      <c r="AL3" s="2" t="s">
        <v>20</v>
      </c>
      <c r="AM3" s="2" t="s">
        <v>30</v>
      </c>
      <c r="AN3" s="2" t="s">
        <v>31</v>
      </c>
      <c r="AO3" s="2" t="s">
        <v>32</v>
      </c>
      <c r="AP3" s="2" t="s">
        <v>30</v>
      </c>
      <c r="AQ3" s="2" t="s">
        <v>31</v>
      </c>
      <c r="AR3" s="2" t="s">
        <v>32</v>
      </c>
    </row>
    <row r="4" spans="1:44">
      <c r="A4">
        <v>0</v>
      </c>
      <c r="B4" s="3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</row>
    <row r="5" spans="1:44">
      <c r="A5">
        <v>172808.1</v>
      </c>
      <c r="B5" s="3">
        <v>48.002250000000004</v>
      </c>
      <c r="C5" s="5">
        <v>0.26506667584180832</v>
      </c>
      <c r="D5" s="5">
        <v>0.24746664613485336</v>
      </c>
      <c r="E5" s="5">
        <v>0.25316666811704636</v>
      </c>
      <c r="F5" s="4">
        <v>-9.34000164270401E-2</v>
      </c>
      <c r="G5" s="4">
        <v>-8.4700003266334534E-2</v>
      </c>
      <c r="H5" s="4">
        <v>-9.0299993753433228E-2</v>
      </c>
      <c r="I5" s="4">
        <v>-0.11959999799728394</v>
      </c>
      <c r="J5" s="4">
        <v>-0.12450000643730164</v>
      </c>
      <c r="K5" s="4">
        <v>-0.10750000178813934</v>
      </c>
      <c r="L5" s="5">
        <v>-6.136665244897202E-2</v>
      </c>
      <c r="M5" s="5">
        <v>-1.6466682155926948E-2</v>
      </c>
      <c r="N5" s="5">
        <v>-2.0966654022534614E-2</v>
      </c>
      <c r="O5" s="5">
        <v>4.7433341542879814E-2</v>
      </c>
      <c r="P5" s="5">
        <v>6.7133302489916558E-2</v>
      </c>
      <c r="Q5" s="5">
        <v>5.5833304921786064E-2</v>
      </c>
      <c r="R5" s="5">
        <v>0.1498333464066188</v>
      </c>
      <c r="S5" s="5">
        <v>0.14513334135214495</v>
      </c>
      <c r="T5" s="5">
        <v>0.14703332881132766</v>
      </c>
      <c r="U5" s="5">
        <v>0.16760001331567762</v>
      </c>
      <c r="V5" s="5">
        <v>0.16179998964071271</v>
      </c>
      <c r="W5" s="5">
        <v>0.16479999572038648</v>
      </c>
      <c r="X5" s="4">
        <v>-0.12360000610351562</v>
      </c>
      <c r="Y5" s="4">
        <v>-9.2699989676475525E-2</v>
      </c>
      <c r="Z5" s="4">
        <v>-6.8900004029273987E-2</v>
      </c>
      <c r="AA5" s="5">
        <v>0.67286669462919235</v>
      </c>
      <c r="AB5" s="5">
        <v>0.71206667274236679</v>
      </c>
      <c r="AC5" s="5">
        <v>0.71376665681600571</v>
      </c>
      <c r="AD5" s="5">
        <v>1.1482000276446342</v>
      </c>
      <c r="AE5" s="5">
        <v>1.1332999691367149</v>
      </c>
      <c r="AF5" s="5">
        <v>1.1064999774098396</v>
      </c>
      <c r="AG5" s="4"/>
      <c r="AH5" s="4"/>
      <c r="AI5" s="4"/>
      <c r="AJ5" s="4"/>
      <c r="AK5" s="4"/>
      <c r="AL5" s="4"/>
      <c r="AM5" s="5">
        <v>3.2166652381420135E-2</v>
      </c>
      <c r="AN5" s="5">
        <v>2.8766654431819916E-2</v>
      </c>
      <c r="AO5" s="5">
        <v>0.31166668981313705</v>
      </c>
      <c r="AP5" s="5">
        <v>1.4333228270212994E-3</v>
      </c>
      <c r="AQ5" s="5">
        <v>0.14143332342306775</v>
      </c>
      <c r="AR5" s="5">
        <v>0.18453333775202435</v>
      </c>
    </row>
    <row r="6" spans="1:44" s="19" customFormat="1">
      <c r="A6" s="19" t="s">
        <v>35</v>
      </c>
      <c r="C6" s="20">
        <f>AVERAGE(C5:E5)</f>
        <v>0.25523333003123599</v>
      </c>
      <c r="F6" s="20">
        <f>AVERAGE(F5:H5)</f>
        <v>-8.9466671148935958E-2</v>
      </c>
      <c r="I6" s="20">
        <f>AVERAGE(I5:K5)</f>
        <v>-0.11720000207424164</v>
      </c>
      <c r="L6" s="20">
        <f>AVERAGE(L5:N5)</f>
        <v>-3.2933329542477859E-2</v>
      </c>
      <c r="O6" s="20">
        <f>AVERAGE(O5:Q5)</f>
        <v>5.679998298486081E-2</v>
      </c>
      <c r="R6" s="20">
        <f>AVERAGE(R5:T5)</f>
        <v>0.14733333885669717</v>
      </c>
      <c r="U6" s="20">
        <f>AVERAGE(U5:W5)</f>
        <v>0.16473333289225892</v>
      </c>
      <c r="X6" s="20">
        <f>AVERAGE(X5:Z5)</f>
        <v>-9.5066666603088379E-2</v>
      </c>
      <c r="AA6" s="20">
        <f>AVERAGE(AA5:AC5)</f>
        <v>0.69956667472918832</v>
      </c>
      <c r="AD6" s="20">
        <f>AVERAGE(AD5:AF5)</f>
        <v>1.1293333247303963</v>
      </c>
      <c r="AG6" s="20" t="e">
        <f>AVERAGE(AG5:AI5)</f>
        <v>#DIV/0!</v>
      </c>
      <c r="AJ6" s="20" t="e">
        <f>AVERAGE(AJ5:AL5)</f>
        <v>#DIV/0!</v>
      </c>
      <c r="AM6" s="20">
        <f>AVERAGE(AM5:AO5)</f>
        <v>0.12419999887545903</v>
      </c>
      <c r="AP6" s="20">
        <f>AVERAGE(AP5:AR5)</f>
        <v>0.10913332800070447</v>
      </c>
    </row>
    <row r="7" spans="1:44" s="6" customFormat="1">
      <c r="B7" s="3">
        <v>48.002250000000004</v>
      </c>
      <c r="C7" s="13">
        <v>3.3328930536896673E-5</v>
      </c>
      <c r="D7" s="13">
        <v>-0.1030666728814443</v>
      </c>
      <c r="E7" s="13">
        <v>-7.2566648324330657E-2</v>
      </c>
      <c r="F7" s="14">
        <v>2.4100008110205337E-2</v>
      </c>
      <c r="G7" s="14">
        <v>-4.2999957998593602E-3</v>
      </c>
      <c r="H7" s="14">
        <v>9.5999861756960597E-3</v>
      </c>
      <c r="I7" s="13">
        <v>0.16153330604235328</v>
      </c>
      <c r="J7" s="13">
        <v>-9.266667564709985E-2</v>
      </c>
      <c r="K7" s="13">
        <v>0.15253330270449317</v>
      </c>
      <c r="L7" s="13">
        <v>5.7633320490519169E-2</v>
      </c>
      <c r="M7" s="13">
        <v>-0.22396667798360193</v>
      </c>
      <c r="N7" s="13">
        <v>-9.6266676982243893E-2</v>
      </c>
      <c r="O7" s="13">
        <v>3.5333315531412723E-2</v>
      </c>
      <c r="P7" s="13">
        <v>4.4333736101785925E-3</v>
      </c>
      <c r="Q7" s="13">
        <v>0.21953333417574561</v>
      </c>
      <c r="R7" s="13">
        <v>5.3333441416422156E-3</v>
      </c>
      <c r="S7" s="13">
        <v>-2.6266684134801266E-2</v>
      </c>
      <c r="T7" s="13">
        <v>0.20243335763613382</v>
      </c>
      <c r="U7" s="13">
        <v>2.0433331529299409E-2</v>
      </c>
      <c r="V7" s="13">
        <v>-7.9466660817464202E-2</v>
      </c>
      <c r="W7" s="13">
        <v>-6.5866669019063323E-2</v>
      </c>
      <c r="X7" s="13">
        <v>2.0433331529299409E-2</v>
      </c>
      <c r="Y7" s="13">
        <v>-3.5466661055882781E-2</v>
      </c>
      <c r="Z7" s="13">
        <v>-6.6666682561238616E-2</v>
      </c>
      <c r="AA7" s="13">
        <v>3.8333336512247712E-2</v>
      </c>
      <c r="AB7" s="13">
        <v>-3.5266657670338958E-2</v>
      </c>
      <c r="AC7" s="13">
        <v>-0.1092666586240133</v>
      </c>
      <c r="AD7" s="9">
        <v>0.40290001283089322</v>
      </c>
      <c r="AE7" s="9">
        <v>0.43019999812046689</v>
      </c>
      <c r="AF7" s="9">
        <v>0.46230000505844754</v>
      </c>
      <c r="AG7" s="8"/>
      <c r="AH7" s="8"/>
      <c r="AI7" s="8"/>
      <c r="AJ7" s="7"/>
      <c r="AM7" s="13">
        <v>0.37023330728212989</v>
      </c>
      <c r="AN7" s="13">
        <v>0.13183329502741492</v>
      </c>
      <c r="AO7" s="13">
        <v>4.0333370367685584E-3</v>
      </c>
      <c r="AP7" s="13">
        <v>-9.1866662104924529E-2</v>
      </c>
      <c r="AQ7" s="13">
        <v>0.13603333632151285</v>
      </c>
      <c r="AR7" s="13">
        <v>0.21803332368532816</v>
      </c>
    </row>
    <row r="8" spans="1:44" s="10" customFormat="1">
      <c r="A8" s="10" t="s">
        <v>36</v>
      </c>
      <c r="C8" s="11">
        <f>AVERAGE(C7:E7)</f>
        <v>-5.8533330758412688E-2</v>
      </c>
      <c r="F8" s="11">
        <f>AVERAGE(F7:H7)</f>
        <v>9.7999994953473449E-3</v>
      </c>
      <c r="I8" s="11">
        <f>AVERAGE(I7:K7)</f>
        <v>7.3799977699915531E-2</v>
      </c>
      <c r="L8" s="11">
        <f>AVERAGE(L7:N7)</f>
        <v>-8.7533344825108883E-2</v>
      </c>
      <c r="O8" s="11">
        <f>AVERAGE(O7:Q7)</f>
        <v>8.643334110577898E-2</v>
      </c>
      <c r="R8" s="11">
        <f>AVERAGE(R7:T7)</f>
        <v>6.0500005880991588E-2</v>
      </c>
      <c r="U8" s="11">
        <f>AVERAGE(U7:W7)</f>
        <v>-4.1633332769076041E-2</v>
      </c>
      <c r="X8" s="11">
        <f>AVERAGE(X7:Z7)</f>
        <v>-2.7233337362607329E-2</v>
      </c>
      <c r="AA8" s="11">
        <f>AVERAGE(AA7:AC7)</f>
        <v>-3.5399993260701514E-2</v>
      </c>
      <c r="AD8" s="11">
        <f>AVERAGE(AD7:AF7)</f>
        <v>0.43180000533660251</v>
      </c>
      <c r="AM8" s="11">
        <f>AVERAGE(AM7:AO7)</f>
        <v>0.16869997978210446</v>
      </c>
      <c r="AP8" s="11">
        <f>AVERAGE(AP7:AR7)</f>
        <v>8.7399999300638839E-2</v>
      </c>
    </row>
    <row r="10" spans="1:44" s="6" customFormat="1">
      <c r="A10" s="12" t="s">
        <v>39</v>
      </c>
      <c r="C10" s="6">
        <f>(C8*100)/C6</f>
        <v>-22.933262968143406</v>
      </c>
      <c r="F10" s="6">
        <f>(F8*100)/F6</f>
        <v>-10.953799185210768</v>
      </c>
      <c r="I10" s="6">
        <f>(I8*100)/I6</f>
        <v>-62.969263134625301</v>
      </c>
      <c r="L10" s="6">
        <f>(L8*100)/L6</f>
        <v>265.78953917248839</v>
      </c>
      <c r="O10" s="12">
        <f>(O8*100)/O6</f>
        <v>152.17142077105288</v>
      </c>
      <c r="R10" s="6">
        <f>(R8*100)/R6</f>
        <v>41.063350868493202</v>
      </c>
      <c r="U10" s="6">
        <f>(U8*100)/U6</f>
        <v>-25.273168482729375</v>
      </c>
      <c r="X10" s="6">
        <f>(X8*100)/X6</f>
        <v>28.646568072391648</v>
      </c>
      <c r="AA10" s="6">
        <f>(AA8*100)/AA6</f>
        <v>-5.0602743869132025</v>
      </c>
      <c r="AD10" s="6">
        <f>(AD8*100)/AD6</f>
        <v>38.234947635117855</v>
      </c>
      <c r="AM10" s="12">
        <f>(AM8*100)/AM6</f>
        <v>135.82929251977495</v>
      </c>
      <c r="AP10" s="6">
        <f>(AP8*100)/AP6</f>
        <v>80.085525569306085</v>
      </c>
    </row>
    <row r="12" spans="1:44" s="6" customFormat="1">
      <c r="B12" s="15">
        <v>48.002250000000004</v>
      </c>
      <c r="C12" s="13">
        <v>7.0766645173231751E-2</v>
      </c>
      <c r="D12" s="13">
        <v>0.30816668520371115</v>
      </c>
      <c r="E12" s="13">
        <v>0.31216667840878165</v>
      </c>
      <c r="F12" s="22">
        <v>2.4E-2</v>
      </c>
      <c r="G12" s="22">
        <v>-4.0000000000000001E-3</v>
      </c>
      <c r="H12" s="22">
        <v>0.01</v>
      </c>
      <c r="I12" s="13">
        <v>-0.13263334085543951</v>
      </c>
      <c r="J12" s="13">
        <v>-7.4133348961671203E-2</v>
      </c>
      <c r="K12" s="13">
        <v>7.3666746417681284E-3</v>
      </c>
      <c r="L12" s="13">
        <v>-0.10413335015376413</v>
      </c>
      <c r="M12" s="13">
        <v>0.26746668169895804</v>
      </c>
      <c r="N12" s="13">
        <v>0.11296665916840234</v>
      </c>
      <c r="O12" s="13">
        <v>2.096666644016898E-2</v>
      </c>
      <c r="P12" s="13">
        <v>-5.4433358212312072E-2</v>
      </c>
      <c r="Q12" s="13">
        <v>4.2766648034254701E-2</v>
      </c>
      <c r="R12" s="13">
        <v>1.4366659025351197E-2</v>
      </c>
      <c r="S12" s="13">
        <v>3.1066643695036561E-2</v>
      </c>
      <c r="T12" s="13">
        <v>2.8166669110457093E-2</v>
      </c>
      <c r="U12" s="13">
        <v>7.2366642455259922E-2</v>
      </c>
      <c r="V12" s="13">
        <v>0.17136664936939872</v>
      </c>
      <c r="W12" s="13">
        <v>0.18026666591564811</v>
      </c>
      <c r="X12" s="13">
        <v>0.43516667435566581</v>
      </c>
      <c r="Y12" s="13">
        <v>0.52236666033665335</v>
      </c>
      <c r="Z12" s="13">
        <v>0.72306670496861136</v>
      </c>
      <c r="AA12" s="13">
        <v>0.30356668184200919</v>
      </c>
      <c r="AB12" s="13">
        <v>0.33726664135853446</v>
      </c>
      <c r="AC12" s="13">
        <v>0.45646666238705313</v>
      </c>
      <c r="AD12" s="21">
        <v>0.40300000000000002</v>
      </c>
      <c r="AE12" s="21">
        <v>0.43</v>
      </c>
      <c r="AF12" s="21">
        <v>0.46200000000000002</v>
      </c>
      <c r="AM12" s="13">
        <v>1.9566672543684605E-2</v>
      </c>
      <c r="AN12" s="13">
        <v>0.18926663945118583</v>
      </c>
      <c r="AO12" s="13">
        <v>0.31726669023434317</v>
      </c>
      <c r="AP12" s="13">
        <v>0.12526665876309076</v>
      </c>
      <c r="AQ12" s="13">
        <v>0.15876665959755579</v>
      </c>
      <c r="AR12" s="13">
        <v>0.21916665385166803</v>
      </c>
    </row>
    <row r="13" spans="1:44" s="18" customFormat="1">
      <c r="A13" s="17" t="s">
        <v>37</v>
      </c>
      <c r="C13" s="16">
        <f>AVERAGE(C12:E12)</f>
        <v>0.23036666959524152</v>
      </c>
      <c r="F13" s="16">
        <f>AVERAGE(F12:H12)</f>
        <v>0.01</v>
      </c>
      <c r="I13" s="16">
        <f>AVERAGE(I12:K12)</f>
        <v>-6.6466671725114196E-2</v>
      </c>
      <c r="L13" s="16">
        <f>AVERAGE(L12:N12)</f>
        <v>9.2099996904532078E-2</v>
      </c>
      <c r="O13" s="16">
        <f>AVERAGE(O12:Q12)</f>
        <v>3.0999854207038693E-3</v>
      </c>
      <c r="R13" s="16">
        <f>AVERAGE(R12:T12)</f>
        <v>2.4533323943614949E-2</v>
      </c>
      <c r="U13" s="16">
        <f>AVERAGE(U12:W12)</f>
        <v>0.14133331924676892</v>
      </c>
      <c r="X13" s="16">
        <f>AVERAGE(X12:Z12)</f>
        <v>0.56020001322031021</v>
      </c>
      <c r="AA13" s="16">
        <f>AVERAGE(AA12:AC12)</f>
        <v>0.36576666186253232</v>
      </c>
      <c r="AD13" s="16">
        <f>AVERAGE(AD12:AF12)</f>
        <v>0.43166666666666664</v>
      </c>
      <c r="AM13" s="16">
        <f>AVERAGE(AM12:AO12)</f>
        <v>0.17536666740973786</v>
      </c>
      <c r="AP13" s="16">
        <f>AVERAGE(AP12:AR12)</f>
        <v>0.16773332407077154</v>
      </c>
    </row>
    <row r="15" spans="1:44">
      <c r="A15" s="12" t="s">
        <v>39</v>
      </c>
      <c r="C15" s="6">
        <f>(C13*100)/C6</f>
        <v>90.257283234540239</v>
      </c>
      <c r="F15" s="6">
        <f>(F13*100)/F6</f>
        <v>-11.177346682937282</v>
      </c>
      <c r="I15" s="6">
        <f>(I13*100)/I6</f>
        <v>56.712176236148991</v>
      </c>
      <c r="L15" s="12">
        <f>(L13*100)/L6</f>
        <v>-279.65589323648629</v>
      </c>
      <c r="O15" s="6">
        <f>(O13*100)/O6</f>
        <v>5.4577224460263025</v>
      </c>
      <c r="R15" s="6">
        <f>(R13*100)/R6</f>
        <v>16.651576713046008</v>
      </c>
      <c r="U15" s="6">
        <f>(U13*100)/U6</f>
        <v>85.795216284008291</v>
      </c>
      <c r="X15" s="12">
        <f>(X13*100)/X6</f>
        <v>-589.27070153747377</v>
      </c>
      <c r="AA15" s="23">
        <f>(AA13*100)/AA6</f>
        <v>52.284746411644832</v>
      </c>
      <c r="AD15" s="6">
        <f>(AD13*100)/AD6</f>
        <v>38.223140787040677</v>
      </c>
      <c r="AM15" s="12">
        <f>(AM13*100)/AM6</f>
        <v>141.19699597226725</v>
      </c>
      <c r="AP15" s="12">
        <f>(AP13*100)/AP6</f>
        <v>153.69578399523272</v>
      </c>
    </row>
    <row r="17" spans="1:44" s="6" customFormat="1">
      <c r="B17" s="15">
        <v>48.002250000000004</v>
      </c>
      <c r="C17" s="13">
        <v>0.15293333927790326</v>
      </c>
      <c r="D17" s="13">
        <v>0.16243332127730056</v>
      </c>
      <c r="E17" s="13">
        <v>0.19293333093325302</v>
      </c>
      <c r="F17" s="9">
        <v>0.11673334489266077</v>
      </c>
      <c r="G17" s="9">
        <v>5.5033313731352479E-2</v>
      </c>
      <c r="H17" s="9">
        <v>3.6933320264021546E-2</v>
      </c>
      <c r="I17" s="13">
        <v>-9.3466659386952672E-2</v>
      </c>
      <c r="J17" s="13">
        <v>-0.17986666162808729</v>
      </c>
      <c r="K17" s="13">
        <v>-0.10896666844685871</v>
      </c>
      <c r="L17" s="13">
        <v>0.16183334092299145</v>
      </c>
      <c r="M17" s="13">
        <v>3.0933330456415831E-2</v>
      </c>
      <c r="N17" s="13">
        <v>-1.8066664536794008E-2</v>
      </c>
      <c r="O17" s="13">
        <v>0.14763332406679794</v>
      </c>
      <c r="P17" s="13">
        <v>0.20073331395785021</v>
      </c>
      <c r="Q17" s="13">
        <v>0.13473332921663925</v>
      </c>
      <c r="R17" s="13">
        <v>-3.1266649564107241E-2</v>
      </c>
      <c r="S17" s="13">
        <v>-1.1666675408681215E-2</v>
      </c>
      <c r="T17" s="13">
        <v>4.8733333746592222E-2</v>
      </c>
      <c r="U17" s="13">
        <v>0.10673333207766222</v>
      </c>
      <c r="V17" s="13">
        <v>1.9833336273829216E-2</v>
      </c>
      <c r="W17" s="13">
        <v>0.23763332764307665</v>
      </c>
      <c r="X17" s="13">
        <v>0.39003334442774462</v>
      </c>
      <c r="Y17" s="13">
        <v>0.41723329822222399</v>
      </c>
      <c r="Z17" s="13">
        <v>0.6778332988421123</v>
      </c>
      <c r="AA17" s="13">
        <v>0.36793337265650439</v>
      </c>
      <c r="AB17" s="13">
        <v>0.31383330623308825</v>
      </c>
      <c r="AC17" s="13">
        <v>0.2916333476702373</v>
      </c>
      <c r="AD17" s="9">
        <v>0.40463330099980044</v>
      </c>
      <c r="AE17" s="9">
        <v>0.29293333242336916</v>
      </c>
      <c r="AF17" s="9">
        <v>0.11043335745731997</v>
      </c>
      <c r="AM17" s="13">
        <v>8.7233344713846916E-2</v>
      </c>
      <c r="AN17" s="13">
        <v>7.233334581057238E-2</v>
      </c>
      <c r="AO17" s="13">
        <v>-1.166667540868116E-2</v>
      </c>
      <c r="AP17" s="13">
        <v>0.20623333255449933</v>
      </c>
      <c r="AQ17" s="13">
        <v>0.17943334082762402</v>
      </c>
      <c r="AR17" s="13">
        <v>0.15673334399859112</v>
      </c>
    </row>
    <row r="18" spans="1:44" s="18" customFormat="1">
      <c r="A18" s="17" t="s">
        <v>38</v>
      </c>
      <c r="C18" s="16">
        <f>AVERAGE(C17:E17)</f>
        <v>0.16943333049615228</v>
      </c>
      <c r="F18" s="16">
        <f>AVERAGE(F17:H17)</f>
        <v>6.9566659629344926E-2</v>
      </c>
      <c r="I18" s="16">
        <f>AVERAGE(I17:K17)</f>
        <v>-0.12743332982063288</v>
      </c>
      <c r="L18" s="16">
        <f>AVERAGE(L17:N17)</f>
        <v>5.8233335614204428E-2</v>
      </c>
      <c r="O18" s="16">
        <f>AVERAGE(O17:Q17)</f>
        <v>0.16103332241376248</v>
      </c>
      <c r="R18" s="16">
        <f>AVERAGE(R17:T17)</f>
        <v>1.9333362579345887E-3</v>
      </c>
      <c r="U18" s="16">
        <f>AVERAGE(U17:W17)</f>
        <v>0.12139999866485603</v>
      </c>
      <c r="X18" s="16">
        <f>AVERAGE(X17:Z17)</f>
        <v>0.49503331383069366</v>
      </c>
      <c r="AA18" s="16">
        <f>AVERAGE(AA17:AC17)</f>
        <v>0.32446667551994329</v>
      </c>
      <c r="AD18" s="16">
        <f>AVERAGE(AD17:AF17)</f>
        <v>0.26933333029349654</v>
      </c>
      <c r="AM18" s="16">
        <f>AVERAGE(AM17:AO17)</f>
        <v>4.9300005038579377E-2</v>
      </c>
      <c r="AP18" s="16">
        <f>AVERAGE(AP17:AR17)</f>
        <v>0.18080000579357147</v>
      </c>
    </row>
    <row r="20" spans="1:44">
      <c r="A20" s="12" t="s">
        <v>39</v>
      </c>
      <c r="C20" s="6">
        <f>(C18*100)/-C6</f>
        <v>-66.383700935695444</v>
      </c>
      <c r="F20" s="6">
        <f>(F18*100)/-F6</f>
        <v>77.757067225108543</v>
      </c>
      <c r="I20" s="6">
        <f>(I18*100)/I6</f>
        <v>108.73150816150057</v>
      </c>
      <c r="L20" s="6">
        <f>(L18*100)/-L6</f>
        <v>176.82188962732806</v>
      </c>
      <c r="O20" s="12">
        <f>(O18*100)/O6</f>
        <v>283.50945537551218</v>
      </c>
      <c r="R20" s="6">
        <f>(R18*100)/R6</f>
        <v>1.3122191303999673</v>
      </c>
      <c r="U20" s="6">
        <f>(U18*100)/U6</f>
        <v>73.694859767243145</v>
      </c>
      <c r="X20" s="12">
        <f>(X18*100)/-X6</f>
        <v>520.72227997380082</v>
      </c>
      <c r="AA20" s="23">
        <f>(AA18*100)/AA6</f>
        <v>46.38109378860117</v>
      </c>
      <c r="AD20" s="6">
        <f>(AD18*100)/AD6</f>
        <v>23.848878306835939</v>
      </c>
      <c r="AM20" s="6">
        <f>(AM18*100)/AM6</f>
        <v>39.694046284182917</v>
      </c>
      <c r="AP20" s="12">
        <f>(AP18*100)/AP6</f>
        <v>165.66891994020781</v>
      </c>
    </row>
    <row r="22" spans="1:44" s="6" customFormat="1">
      <c r="A22" s="6" t="s">
        <v>47</v>
      </c>
    </row>
    <row r="23" spans="1:44" s="6" customFormat="1">
      <c r="A23" s="6" t="s">
        <v>48</v>
      </c>
    </row>
  </sheetData>
  <mergeCells count="17">
    <mergeCell ref="AG2:AI2"/>
    <mergeCell ref="AJ2:AL2"/>
    <mergeCell ref="AM2:AO2"/>
    <mergeCell ref="AP2:AR2"/>
    <mergeCell ref="AD2:AF2"/>
    <mergeCell ref="C1:N1"/>
    <mergeCell ref="O1:W1"/>
    <mergeCell ref="X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16CC4-83FB-4741-B61E-2B9912D20D83}">
  <dimension ref="A1:AP20"/>
  <sheetViews>
    <sheetView workbookViewId="0">
      <pane xSplit="1" topLeftCell="B1" activePane="topRight" state="frozen"/>
      <selection pane="topRight" activeCell="A19" sqref="A19:XFD20"/>
    </sheetView>
  </sheetViews>
  <sheetFormatPr baseColWidth="10" defaultRowHeight="16"/>
  <cols>
    <col min="1" max="1" width="34.6640625" style="28" bestFit="1" customWidth="1"/>
    <col min="2" max="2" width="8.1640625" style="28" bestFit="1" customWidth="1"/>
    <col min="3" max="16384" width="10.83203125" style="28"/>
  </cols>
  <sheetData>
    <row r="1" spans="1:42">
      <c r="A1" s="27" t="s">
        <v>0</v>
      </c>
      <c r="B1" s="27"/>
      <c r="C1" s="44" t="s">
        <v>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 t="s">
        <v>2</v>
      </c>
      <c r="S1" s="44"/>
      <c r="T1" s="44"/>
      <c r="U1" s="44"/>
      <c r="V1" s="44"/>
      <c r="W1" s="44"/>
      <c r="X1" s="44"/>
      <c r="Y1" s="44"/>
      <c r="Z1" s="44"/>
    </row>
    <row r="2" spans="1:42">
      <c r="A2" s="27" t="s">
        <v>4</v>
      </c>
      <c r="B2" s="27"/>
      <c r="C2" s="44" t="s">
        <v>5</v>
      </c>
      <c r="D2" s="44"/>
      <c r="E2" s="44"/>
      <c r="F2" s="44">
        <v>1254</v>
      </c>
      <c r="G2" s="44"/>
      <c r="H2" s="44"/>
      <c r="I2" s="44" t="s">
        <v>6</v>
      </c>
      <c r="J2" s="44"/>
      <c r="K2" s="44"/>
      <c r="L2" s="44">
        <v>5482</v>
      </c>
      <c r="M2" s="44"/>
      <c r="N2" s="44"/>
      <c r="O2" s="44">
        <v>15697</v>
      </c>
      <c r="P2" s="44"/>
      <c r="Q2" s="44"/>
      <c r="R2" s="44">
        <v>5482</v>
      </c>
      <c r="S2" s="44"/>
      <c r="T2" s="44"/>
      <c r="U2" s="44">
        <v>15697</v>
      </c>
      <c r="V2" s="44"/>
      <c r="W2" s="44"/>
      <c r="X2" s="44">
        <v>1254</v>
      </c>
      <c r="Y2" s="44"/>
      <c r="Z2" s="44"/>
    </row>
    <row r="3" spans="1:42">
      <c r="A3" s="29" t="s">
        <v>13</v>
      </c>
      <c r="B3" s="29" t="s">
        <v>14</v>
      </c>
      <c r="C3" s="29" t="s">
        <v>15</v>
      </c>
      <c r="D3" s="29" t="s">
        <v>16</v>
      </c>
      <c r="E3" s="29" t="s">
        <v>17</v>
      </c>
      <c r="F3" s="29" t="s">
        <v>18</v>
      </c>
      <c r="G3" s="29" t="s">
        <v>19</v>
      </c>
      <c r="H3" s="29" t="s">
        <v>20</v>
      </c>
      <c r="I3" s="29" t="s">
        <v>21</v>
      </c>
      <c r="J3" s="29" t="s">
        <v>22</v>
      </c>
      <c r="K3" s="29" t="s">
        <v>23</v>
      </c>
      <c r="L3" s="29" t="s">
        <v>24</v>
      </c>
      <c r="M3" s="29" t="s">
        <v>25</v>
      </c>
      <c r="N3" s="29" t="s">
        <v>26</v>
      </c>
      <c r="O3" s="29" t="s">
        <v>27</v>
      </c>
      <c r="P3" s="29" t="s">
        <v>28</v>
      </c>
      <c r="Q3" s="29" t="s">
        <v>29</v>
      </c>
      <c r="R3" s="29" t="s">
        <v>15</v>
      </c>
      <c r="S3" s="29" t="s">
        <v>16</v>
      </c>
      <c r="T3" s="29" t="s">
        <v>17</v>
      </c>
      <c r="U3" s="29" t="s">
        <v>18</v>
      </c>
      <c r="V3" s="29" t="s">
        <v>19</v>
      </c>
      <c r="W3" s="29" t="s">
        <v>20</v>
      </c>
      <c r="X3" s="29" t="s">
        <v>21</v>
      </c>
      <c r="Y3" s="29" t="s">
        <v>22</v>
      </c>
      <c r="Z3" s="29" t="s">
        <v>23</v>
      </c>
    </row>
    <row r="4" spans="1:42">
      <c r="B4" s="30">
        <v>0</v>
      </c>
      <c r="C4" s="31">
        <v>0</v>
      </c>
      <c r="D4" s="31">
        <v>0</v>
      </c>
      <c r="E4" s="31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</row>
    <row r="5" spans="1:42">
      <c r="B5" s="30">
        <v>24</v>
      </c>
      <c r="C5" s="31">
        <v>0.84971672544876731</v>
      </c>
      <c r="D5" s="31">
        <v>0.49121668438116711</v>
      </c>
      <c r="F5" s="26">
        <v>0.17601669828097027</v>
      </c>
      <c r="G5" s="26">
        <v>0.56551666061083483</v>
      </c>
      <c r="H5" s="26">
        <v>4.6666959921519424E-4</v>
      </c>
      <c r="I5" s="26">
        <v>0.77656667182842887</v>
      </c>
      <c r="J5" s="26">
        <v>0.50316667805115378</v>
      </c>
      <c r="K5" s="26"/>
      <c r="L5" s="26">
        <v>0.14266666273276013</v>
      </c>
      <c r="M5" s="26">
        <v>0.17046667883793515</v>
      </c>
      <c r="N5" s="26">
        <v>-3.3332904179890488E-4</v>
      </c>
      <c r="O5" s="37">
        <v>-0.46860001608729362</v>
      </c>
      <c r="P5" s="26">
        <v>-0.60629997029900551</v>
      </c>
      <c r="Q5" s="26"/>
      <c r="R5" s="26">
        <v>-0.24160000309348106</v>
      </c>
      <c r="S5" s="26">
        <v>-0.30319997295737267</v>
      </c>
      <c r="T5" s="26">
        <v>-0.56579999625682831</v>
      </c>
      <c r="U5" s="37">
        <v>-2.1083322664101928E-2</v>
      </c>
      <c r="V5" s="26">
        <v>4.2166734735170908E-3</v>
      </c>
      <c r="W5" s="26"/>
      <c r="X5" s="26">
        <v>-6.9983330865701049E-2</v>
      </c>
      <c r="Y5" s="26">
        <v>-4.4483316441377013E-2</v>
      </c>
      <c r="Z5" s="26">
        <v>-0.58793331434329354</v>
      </c>
    </row>
    <row r="6" spans="1:42">
      <c r="B6" s="30">
        <v>48</v>
      </c>
      <c r="C6" s="31">
        <v>0.88381670663754142</v>
      </c>
      <c r="D6" s="31">
        <v>1.1734166244665782</v>
      </c>
      <c r="F6" s="26">
        <v>0.66491668919722247</v>
      </c>
      <c r="G6" s="26">
        <v>0.70961665610472369</v>
      </c>
      <c r="H6" s="26">
        <v>4.6666959921519424E-4</v>
      </c>
      <c r="I6" s="26">
        <v>1.0201666864256065</v>
      </c>
      <c r="J6" s="26">
        <v>0.54916668559114135</v>
      </c>
      <c r="K6" s="26"/>
      <c r="L6" s="26">
        <v>1.2566669533650085E-2</v>
      </c>
      <c r="M6" s="26">
        <v>2.5466671834389373E-2</v>
      </c>
      <c r="N6" s="26">
        <v>-3.3332904179890488E-4</v>
      </c>
      <c r="O6" s="37">
        <v>-0.39000001922249794</v>
      </c>
      <c r="P6" s="26">
        <v>-0.51659997180104256</v>
      </c>
      <c r="Q6" s="26"/>
      <c r="R6" s="26">
        <v>-9.5100019127130508E-2</v>
      </c>
      <c r="S6" s="26">
        <v>-0.14969998970627785</v>
      </c>
      <c r="T6" s="26">
        <v>-0.56579999625682831</v>
      </c>
      <c r="U6" s="37">
        <v>9.4166646401087351E-3</v>
      </c>
      <c r="V6" s="26">
        <v>3.2716671625773103E-2</v>
      </c>
      <c r="W6" s="26"/>
      <c r="X6" s="26">
        <v>-4.8983340462048858E-2</v>
      </c>
      <c r="Y6" s="26">
        <v>-6.2483330567677825E-2</v>
      </c>
      <c r="Z6" s="26">
        <v>-0.58793331434329354</v>
      </c>
    </row>
    <row r="7" spans="1:42" s="32" customFormat="1">
      <c r="A7" s="32" t="s">
        <v>41</v>
      </c>
      <c r="C7" s="33">
        <f>AVERAGE(C5:D5)</f>
        <v>0.67046670491496718</v>
      </c>
      <c r="F7" s="33">
        <f>AVERAGE(F5:G5)</f>
        <v>0.37076667944590258</v>
      </c>
      <c r="I7" s="33">
        <f>AVERAGE(I5:J5)</f>
        <v>0.63986667493979132</v>
      </c>
      <c r="L7" s="33">
        <f>AVERAGE(L5:M5)</f>
        <v>0.15656667078534764</v>
      </c>
      <c r="O7" s="33">
        <f>AVERAGE(O5:P5)</f>
        <v>-0.53744999319314957</v>
      </c>
      <c r="R7" s="33">
        <f>AVERAGE(R5:S5)</f>
        <v>-0.27239998802542686</v>
      </c>
      <c r="U7" s="33">
        <f>AVERAGE(U5:V5)</f>
        <v>-8.4333245952924185E-3</v>
      </c>
      <c r="X7" s="33">
        <f>AVERAGE(X5:Y5)</f>
        <v>-5.7233323653539031E-2</v>
      </c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42" s="32" customFormat="1">
      <c r="A8" s="32" t="s">
        <v>42</v>
      </c>
      <c r="C8" s="33">
        <f>AVERAGE(C6:D6)</f>
        <v>1.0286166655520599</v>
      </c>
      <c r="F8" s="33">
        <f>AVERAGE(F6:G6)</f>
        <v>0.68726667265097308</v>
      </c>
      <c r="I8" s="33">
        <f>AVERAGE(I6:J6)</f>
        <v>0.78466668600837397</v>
      </c>
      <c r="L8" s="33">
        <f>AVERAGE(L6:M6)</f>
        <v>1.9016670684019729E-2</v>
      </c>
      <c r="O8" s="33">
        <f>AVERAGE(O6:P6)</f>
        <v>-0.45329999551177025</v>
      </c>
      <c r="R8" s="33">
        <f>AVERAGE(R6:S6)</f>
        <v>-0.12240000441670418</v>
      </c>
      <c r="U8" s="33">
        <f>AVERAGE(U6:V6)</f>
        <v>2.1066668132940919E-2</v>
      </c>
      <c r="X8" s="33">
        <f>AVERAGE(X6:Y6)</f>
        <v>-5.5733335514863341E-2</v>
      </c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2" s="38" customFormat="1">
      <c r="C9" s="39"/>
      <c r="F9" s="39"/>
      <c r="I9" s="39"/>
      <c r="L9" s="39"/>
      <c r="O9" s="39"/>
      <c r="R9" s="39"/>
      <c r="U9" s="39"/>
      <c r="X9" s="39"/>
    </row>
    <row r="10" spans="1:42" s="34" customFormat="1">
      <c r="A10" s="34" t="s">
        <v>43</v>
      </c>
      <c r="C10" s="34">
        <f>C14/C7</f>
        <v>0.44558514758809775</v>
      </c>
      <c r="F10" s="34">
        <f>F14/F7</f>
        <v>1.2855793645758187</v>
      </c>
      <c r="I10" s="34">
        <f>I14/I7</f>
        <v>0.12424463995822707</v>
      </c>
      <c r="L10" s="34">
        <f>L14/L7</f>
        <v>1.0190547126479519</v>
      </c>
      <c r="O10" s="34">
        <f>O14/O7</f>
        <v>-3.3119359550329554E-2</v>
      </c>
      <c r="R10" s="34">
        <f>R14/R7</f>
        <v>-0.65234949378649865</v>
      </c>
      <c r="U10" s="34">
        <f>U14/U7</f>
        <v>-8.1521825364688532</v>
      </c>
      <c r="X10" s="34">
        <f>X14/X7</f>
        <v>-1.0369833952262466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:42" s="38" customFormat="1">
      <c r="C11" s="39"/>
      <c r="F11" s="39"/>
      <c r="I11" s="39"/>
      <c r="L11" s="39"/>
      <c r="O11" s="39"/>
      <c r="R11" s="39"/>
      <c r="U11" s="39"/>
      <c r="X11" s="39"/>
    </row>
    <row r="12" spans="1:42">
      <c r="B12" s="30">
        <v>24</v>
      </c>
      <c r="C12" s="31">
        <v>0.3429500088095665</v>
      </c>
      <c r="D12" s="31">
        <v>0.25455000251531601</v>
      </c>
      <c r="F12" s="26">
        <v>0.46784999221563339</v>
      </c>
      <c r="G12" s="26">
        <v>0.48544999212026596</v>
      </c>
      <c r="I12" s="26">
        <v>8.2100003957748413E-2</v>
      </c>
      <c r="J12" s="26">
        <v>7.6900005340576172E-2</v>
      </c>
      <c r="L12" s="26">
        <v>0.14660000801086426</v>
      </c>
      <c r="M12" s="26">
        <v>0.17249999940395355</v>
      </c>
      <c r="O12" s="26">
        <v>3.060000017285347E-2</v>
      </c>
      <c r="P12" s="26">
        <v>4.9999989569187164E-3</v>
      </c>
      <c r="R12" s="26">
        <v>0.17899999395012856</v>
      </c>
      <c r="S12" s="26">
        <v>0.17639999464154243</v>
      </c>
      <c r="U12" s="26">
        <v>9.0450003743171692E-2</v>
      </c>
      <c r="V12" s="26">
        <v>4.7049999237060547E-2</v>
      </c>
      <c r="X12" s="26">
        <v>6.325000524520874E-2</v>
      </c>
      <c r="Y12" s="26">
        <v>5.5450007319450378E-2</v>
      </c>
    </row>
    <row r="13" spans="1:42">
      <c r="B13" s="30">
        <v>48.002250000000004</v>
      </c>
      <c r="C13" s="31">
        <v>0.18724999576807022</v>
      </c>
      <c r="D13" s="31">
        <v>-3.554999828338623E-2</v>
      </c>
      <c r="F13" s="26">
        <v>0.59114999324083328</v>
      </c>
      <c r="G13" s="26">
        <v>0.62175000458955765</v>
      </c>
      <c r="I13" s="26">
        <v>1.2556000240147114</v>
      </c>
      <c r="J13" s="26">
        <v>0.90459995344281197</v>
      </c>
      <c r="L13" s="26">
        <v>5.830000713467598E-2</v>
      </c>
      <c r="M13" s="26">
        <v>5.2200008183717728E-2</v>
      </c>
      <c r="O13" s="26">
        <v>2.1299999207258224E-2</v>
      </c>
      <c r="P13" s="26">
        <v>3.319999948143959E-2</v>
      </c>
      <c r="R13" s="26">
        <v>0.36479998752474785</v>
      </c>
      <c r="S13" s="26">
        <v>0.36010001227259636</v>
      </c>
      <c r="U13" s="26">
        <v>4.6950004994869232E-2</v>
      </c>
      <c r="V13" s="26">
        <v>4.4549994170665741E-2</v>
      </c>
      <c r="X13" s="26">
        <v>6.4350001513957977E-2</v>
      </c>
      <c r="Y13" s="26">
        <v>9.565000981092453E-2</v>
      </c>
    </row>
    <row r="14" spans="1:42" s="32" customFormat="1">
      <c r="A14" s="32" t="s">
        <v>44</v>
      </c>
      <c r="C14" s="33">
        <f>AVERAGE(C12:D12)</f>
        <v>0.29875000566244125</v>
      </c>
      <c r="F14" s="33">
        <f>AVERAGE(F12:G12)</f>
        <v>0.47664999216794968</v>
      </c>
      <c r="I14" s="33">
        <f>AVERAGE(I12:J12)</f>
        <v>7.9500004649162292E-2</v>
      </c>
      <c r="L14" s="33">
        <f>AVERAGE(L12:M12)</f>
        <v>0.15955000370740891</v>
      </c>
      <c r="O14" s="33">
        <f>AVERAGE(O12:P12)</f>
        <v>1.7799999564886093E-2</v>
      </c>
      <c r="R14" s="33">
        <f>AVERAGE(R12:S12)</f>
        <v>0.17769999429583549</v>
      </c>
      <c r="U14" s="33">
        <f>AVERAGE(U12:V12)</f>
        <v>6.8750001490116119E-2</v>
      </c>
      <c r="X14" s="33">
        <f>AVERAGE(X12:Y12)</f>
        <v>5.9350006282329559E-2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2" s="32" customFormat="1">
      <c r="A15" s="32" t="s">
        <v>45</v>
      </c>
      <c r="C15" s="33">
        <f>AVERAGE(C13:D13)</f>
        <v>7.5849998742341995E-2</v>
      </c>
      <c r="F15" s="33">
        <f>AVERAGE(F13:G13)</f>
        <v>0.60644999891519547</v>
      </c>
      <c r="I15" s="33">
        <f>AVERAGE(I13:J13)</f>
        <v>1.0800999887287617</v>
      </c>
      <c r="L15" s="33">
        <f>AVERAGE(L13:M13)</f>
        <v>5.5250007659196854E-2</v>
      </c>
      <c r="O15" s="33">
        <f>AVERAGE(O13:P13)</f>
        <v>2.7249999344348907E-2</v>
      </c>
      <c r="R15" s="33">
        <f>AVERAGE(R13:S13)</f>
        <v>0.3624499998986721</v>
      </c>
      <c r="U15" s="33">
        <f>AVERAGE(U13:V13)</f>
        <v>4.5749999582767487E-2</v>
      </c>
      <c r="X15" s="33">
        <f>AVERAGE(X13:Y13)</f>
        <v>8.0000005662441254E-2</v>
      </c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7" spans="1:42" s="34" customFormat="1">
      <c r="A17" s="34" t="s">
        <v>46</v>
      </c>
      <c r="C17" s="34">
        <f>(C15/C8)</f>
        <v>7.3739811226598395E-2</v>
      </c>
      <c r="F17" s="35">
        <f>(F15/F8)</f>
        <v>0.88240856576960747</v>
      </c>
      <c r="I17" s="35">
        <f>(I15/I8)</f>
        <v>1.3765080230731688</v>
      </c>
      <c r="L17" s="34">
        <f>(L15/L8)</f>
        <v>2.9053459765501999</v>
      </c>
      <c r="O17" s="34">
        <f>(O15/O8)</f>
        <v>-6.0114713466043579E-2</v>
      </c>
      <c r="R17" s="35">
        <f>(R15/-R8)</f>
        <v>2.9611927027774505</v>
      </c>
      <c r="U17" s="34">
        <f>(U15/U8)</f>
        <v>2.1716770442322795</v>
      </c>
      <c r="X17" s="34">
        <f>(X15/X8)</f>
        <v>-1.43540674397832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9" spans="1:42" s="6" customFormat="1">
      <c r="A19" s="6" t="s">
        <v>47</v>
      </c>
    </row>
    <row r="20" spans="1:42" s="6" customFormat="1">
      <c r="A20" s="6" t="s">
        <v>48</v>
      </c>
    </row>
  </sheetData>
  <mergeCells count="10">
    <mergeCell ref="X2:Z2"/>
    <mergeCell ref="C1:Q1"/>
    <mergeCell ref="R1:Z1"/>
    <mergeCell ref="C2:E2"/>
    <mergeCell ref="F2:H2"/>
    <mergeCell ref="I2:K2"/>
    <mergeCell ref="L2:N2"/>
    <mergeCell ref="O2:Q2"/>
    <mergeCell ref="R2:T2"/>
    <mergeCell ref="U2:W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32320-0E37-DE42-BA36-4E553BCD7435}">
  <dimension ref="A1:AP20"/>
  <sheetViews>
    <sheetView workbookViewId="0">
      <selection activeCell="A19" sqref="A19:XFD20"/>
    </sheetView>
  </sheetViews>
  <sheetFormatPr baseColWidth="10" defaultRowHeight="16"/>
  <cols>
    <col min="1" max="1" width="34.6640625" style="28" bestFit="1" customWidth="1"/>
    <col min="2" max="2" width="8.1640625" style="28" bestFit="1" customWidth="1"/>
    <col min="3" max="16384" width="10.83203125" style="28"/>
  </cols>
  <sheetData>
    <row r="1" spans="1:42">
      <c r="A1" s="27" t="s">
        <v>0</v>
      </c>
      <c r="B1" s="27"/>
      <c r="C1" s="44" t="s">
        <v>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 t="s">
        <v>2</v>
      </c>
      <c r="S1" s="44"/>
      <c r="T1" s="44"/>
      <c r="U1" s="44"/>
      <c r="V1" s="44"/>
      <c r="W1" s="44"/>
      <c r="X1" s="44"/>
      <c r="Y1" s="44"/>
      <c r="Z1" s="44"/>
    </row>
    <row r="2" spans="1:42">
      <c r="A2" s="27" t="s">
        <v>4</v>
      </c>
      <c r="B2" s="27"/>
      <c r="C2" s="44" t="s">
        <v>5</v>
      </c>
      <c r="D2" s="44"/>
      <c r="E2" s="44"/>
      <c r="F2" s="44">
        <v>1254</v>
      </c>
      <c r="G2" s="44"/>
      <c r="H2" s="44"/>
      <c r="I2" s="44" t="s">
        <v>6</v>
      </c>
      <c r="J2" s="44"/>
      <c r="K2" s="44"/>
      <c r="L2" s="44">
        <v>5482</v>
      </c>
      <c r="M2" s="44"/>
      <c r="N2" s="44"/>
      <c r="O2" s="44">
        <v>15697</v>
      </c>
      <c r="P2" s="44"/>
      <c r="Q2" s="44"/>
      <c r="R2" s="44">
        <v>5482</v>
      </c>
      <c r="S2" s="44"/>
      <c r="T2" s="44"/>
      <c r="U2" s="44">
        <v>15697</v>
      </c>
      <c r="V2" s="44"/>
      <c r="W2" s="44"/>
      <c r="X2" s="44">
        <v>1254</v>
      </c>
      <c r="Y2" s="44"/>
      <c r="Z2" s="44"/>
    </row>
    <row r="3" spans="1:42">
      <c r="A3" s="29" t="s">
        <v>13</v>
      </c>
      <c r="B3" s="29" t="s">
        <v>14</v>
      </c>
      <c r="C3" s="29" t="s">
        <v>15</v>
      </c>
      <c r="D3" s="29" t="s">
        <v>16</v>
      </c>
      <c r="E3" s="29" t="s">
        <v>17</v>
      </c>
      <c r="F3" s="29" t="s">
        <v>18</v>
      </c>
      <c r="G3" s="29" t="s">
        <v>19</v>
      </c>
      <c r="H3" s="29" t="s">
        <v>20</v>
      </c>
      <c r="I3" s="29" t="s">
        <v>21</v>
      </c>
      <c r="J3" s="29" t="s">
        <v>22</v>
      </c>
      <c r="K3" s="29" t="s">
        <v>23</v>
      </c>
      <c r="L3" s="29" t="s">
        <v>24</v>
      </c>
      <c r="M3" s="29" t="s">
        <v>25</v>
      </c>
      <c r="N3" s="29" t="s">
        <v>26</v>
      </c>
      <c r="O3" s="29" t="s">
        <v>27</v>
      </c>
      <c r="P3" s="29" t="s">
        <v>28</v>
      </c>
      <c r="Q3" s="29" t="s">
        <v>29</v>
      </c>
      <c r="R3" s="29" t="s">
        <v>15</v>
      </c>
      <c r="S3" s="29" t="s">
        <v>16</v>
      </c>
      <c r="T3" s="29" t="s">
        <v>17</v>
      </c>
      <c r="U3" s="29" t="s">
        <v>18</v>
      </c>
      <c r="V3" s="29" t="s">
        <v>19</v>
      </c>
      <c r="W3" s="29" t="s">
        <v>20</v>
      </c>
      <c r="X3" s="29" t="s">
        <v>21</v>
      </c>
      <c r="Y3" s="29" t="s">
        <v>22</v>
      </c>
      <c r="Z3" s="29" t="s">
        <v>23</v>
      </c>
    </row>
    <row r="4" spans="1:42">
      <c r="B4" s="30">
        <v>0</v>
      </c>
      <c r="C4" s="31">
        <v>0</v>
      </c>
      <c r="D4" s="31">
        <v>0</v>
      </c>
      <c r="E4" s="31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</row>
    <row r="5" spans="1:42">
      <c r="B5" s="30">
        <v>24</v>
      </c>
      <c r="C5" s="26">
        <v>7.8033334265152618E-2</v>
      </c>
      <c r="D5" s="26">
        <v>3.7333330760399505E-2</v>
      </c>
      <c r="F5" s="26">
        <v>0.34193332369128865</v>
      </c>
      <c r="G5" s="26">
        <v>0.39053335661689442</v>
      </c>
      <c r="H5" s="26"/>
      <c r="I5" s="26">
        <v>-4.491666456063588E-2</v>
      </c>
      <c r="J5" s="26">
        <v>-7.1816665430863694E-2</v>
      </c>
      <c r="K5" s="26"/>
      <c r="L5" s="26">
        <v>2.8833399216334071E-3</v>
      </c>
      <c r="M5" s="26">
        <v>8.3833361665407863E-3</v>
      </c>
      <c r="N5" s="26"/>
      <c r="O5" s="26">
        <v>-0.42726666107773781</v>
      </c>
      <c r="P5" s="26">
        <v>-0.51536664739251137</v>
      </c>
      <c r="Q5" s="26"/>
      <c r="R5" s="26">
        <v>-0.46386666223406792</v>
      </c>
      <c r="S5" s="26">
        <v>-0.54006664082407951</v>
      </c>
      <c r="T5" s="26"/>
      <c r="U5" s="26">
        <v>7.3133344451586396E-2</v>
      </c>
      <c r="V5" s="26">
        <v>6.6133345166842133E-2</v>
      </c>
      <c r="W5" s="26"/>
      <c r="X5" s="26">
        <v>9.533334771792093E-2</v>
      </c>
      <c r="Y5" s="26">
        <v>5.0033340851465852E-2</v>
      </c>
      <c r="Z5" s="26"/>
    </row>
    <row r="6" spans="1:42">
      <c r="B6" s="30">
        <v>48</v>
      </c>
      <c r="C6" s="26">
        <v>1.9733342031637832E-2</v>
      </c>
      <c r="D6" s="26">
        <v>-3.7966666122277573E-2</v>
      </c>
      <c r="F6" s="26">
        <v>0.73383335272471106</v>
      </c>
      <c r="G6" s="26">
        <v>0.75143330792586005</v>
      </c>
      <c r="H6" s="26"/>
      <c r="I6" s="26">
        <v>-5.3916664173205689E-2</v>
      </c>
      <c r="J6" s="26">
        <v>-6.5616668512423829E-2</v>
      </c>
      <c r="K6" s="26"/>
      <c r="L6" s="26">
        <v>7.1833344797293391E-3</v>
      </c>
      <c r="M6" s="26">
        <v>9.0833368400732722E-3</v>
      </c>
      <c r="N6" s="26"/>
      <c r="O6" s="26">
        <v>-0.44906666129827499</v>
      </c>
      <c r="P6" s="26">
        <v>-0.52406664937734604</v>
      </c>
      <c r="Q6" s="26"/>
      <c r="R6" s="26">
        <v>-0.43656665831804276</v>
      </c>
      <c r="S6" s="26">
        <v>-0.49056664854288101</v>
      </c>
      <c r="T6" s="26"/>
      <c r="U6" s="26">
        <v>8.5133338967959077E-2</v>
      </c>
      <c r="V6" s="26">
        <v>8.2833344737688691E-2</v>
      </c>
      <c r="W6" s="26"/>
      <c r="X6" s="26">
        <v>0.19723334411780039</v>
      </c>
      <c r="Y6" s="26">
        <v>8.6233342687288911E-2</v>
      </c>
      <c r="Z6" s="26"/>
    </row>
    <row r="7" spans="1:42" s="32" customFormat="1">
      <c r="A7" s="32" t="s">
        <v>41</v>
      </c>
      <c r="C7" s="33">
        <f>AVERAGE(C5:D5)</f>
        <v>5.7683332512776062E-2</v>
      </c>
      <c r="F7" s="33">
        <f>AVERAGE(F5:G5)</f>
        <v>0.36623334015409154</v>
      </c>
      <c r="I7" s="33">
        <f>AVERAGE(I5:J5)</f>
        <v>-5.8366664995749787E-2</v>
      </c>
      <c r="L7" s="33">
        <f>AVERAGE(L5:M5)</f>
        <v>5.6333380440870967E-3</v>
      </c>
      <c r="O7" s="33">
        <f>AVERAGE(O5:P5)</f>
        <v>-0.47131665423512459</v>
      </c>
      <c r="R7" s="33">
        <f>AVERAGE(R5:S5)</f>
        <v>-0.50196665152907372</v>
      </c>
      <c r="U7" s="33">
        <f>AVERAGE(U5:V5)</f>
        <v>6.9633344809214265E-2</v>
      </c>
      <c r="X7" s="33">
        <f>AVERAGE(X5:Y5)</f>
        <v>7.2683344284693391E-2</v>
      </c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42" s="32" customFormat="1">
      <c r="A8" s="32" t="s">
        <v>42</v>
      </c>
      <c r="C8" s="33">
        <f>AVERAGE(C6:D6)</f>
        <v>-9.1166620453198705E-3</v>
      </c>
      <c r="F8" s="33">
        <f>AVERAGE(F6:G6)</f>
        <v>0.74263333032528556</v>
      </c>
      <c r="I8" s="33">
        <f>AVERAGE(I6:J6)</f>
        <v>-5.9766666342814759E-2</v>
      </c>
      <c r="L8" s="33">
        <f>AVERAGE(L6:M6)</f>
        <v>8.1333356599013057E-3</v>
      </c>
      <c r="O8" s="33">
        <f>AVERAGE(O6:P6)</f>
        <v>-0.48656665533781052</v>
      </c>
      <c r="R8" s="33">
        <f>AVERAGE(R6:S6)</f>
        <v>-0.46356665343046188</v>
      </c>
      <c r="U8" s="33">
        <f>AVERAGE(U6:V6)</f>
        <v>8.3983341852823884E-2</v>
      </c>
      <c r="X8" s="33">
        <f>AVERAGE(X6:Y6)</f>
        <v>0.14173334340254465</v>
      </c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2" s="38" customFormat="1">
      <c r="C9" s="39"/>
      <c r="F9" s="39"/>
      <c r="I9" s="39"/>
      <c r="L9" s="39"/>
      <c r="O9" s="39"/>
      <c r="R9" s="39"/>
      <c r="U9" s="39"/>
      <c r="X9" s="39"/>
    </row>
    <row r="10" spans="1:42" s="34" customFormat="1">
      <c r="A10" s="34" t="s">
        <v>43</v>
      </c>
      <c r="C10" s="34">
        <f>C14/C7</f>
        <v>1.0132910739093945</v>
      </c>
      <c r="F10" s="34">
        <f>F14/F7</f>
        <v>1.1483116397762951</v>
      </c>
      <c r="I10" s="34">
        <f>I14/I7</f>
        <v>-0.26898911468441611</v>
      </c>
      <c r="L10" s="34">
        <f>L14/L7</f>
        <v>1.3579875337342378</v>
      </c>
      <c r="O10" s="34">
        <f>O14/O7</f>
        <v>-8.805120304485127E-2</v>
      </c>
      <c r="R10" s="34">
        <f>R14/R7</f>
        <v>-0.15668370348171617</v>
      </c>
      <c r="U10" s="34">
        <f>U14/U7</f>
        <v>0.5607946233708947</v>
      </c>
      <c r="X10" s="34">
        <f>X14/X7</f>
        <v>0.92043105728181829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:42" s="38" customFormat="1">
      <c r="C11" s="39"/>
      <c r="F11" s="39"/>
      <c r="I11" s="39"/>
      <c r="L11" s="39"/>
      <c r="O11" s="39"/>
      <c r="R11" s="39"/>
      <c r="U11" s="39"/>
      <c r="X11" s="39"/>
    </row>
    <row r="12" spans="1:42">
      <c r="B12" s="30">
        <v>24</v>
      </c>
      <c r="C12" s="26">
        <v>0.10770000889897346</v>
      </c>
      <c r="D12" s="26">
        <v>9.2000029981136322E-3</v>
      </c>
      <c r="F12" s="26">
        <v>0.41440000012516975</v>
      </c>
      <c r="G12" s="26">
        <v>0.42670001462101936</v>
      </c>
      <c r="I12" s="26">
        <v>2.6249997317790985E-2</v>
      </c>
      <c r="J12" s="26">
        <v>5.1499977707862854E-3</v>
      </c>
      <c r="L12" s="26">
        <v>5.4500028491020203E-3</v>
      </c>
      <c r="M12" s="26">
        <v>9.8500028252601624E-3</v>
      </c>
      <c r="O12" s="26">
        <v>5.5300001055002213E-2</v>
      </c>
      <c r="P12" s="26">
        <v>2.7699995785951614E-2</v>
      </c>
      <c r="R12" s="26">
        <v>8.0299992114305496E-2</v>
      </c>
      <c r="S12" s="26">
        <v>7.6999995857477188E-2</v>
      </c>
      <c r="U12" s="26">
        <v>5.140000581741333E-2</v>
      </c>
      <c r="V12" s="26">
        <v>2.6700004935264587E-2</v>
      </c>
      <c r="X12" s="26">
        <v>7.6200008392333984E-2</v>
      </c>
      <c r="Y12" s="26">
        <v>5.7600006461143494E-2</v>
      </c>
    </row>
    <row r="13" spans="1:42">
      <c r="B13" s="30">
        <v>48.002250000000004</v>
      </c>
      <c r="C13" s="26">
        <v>0.29479999840259552</v>
      </c>
      <c r="D13" s="26">
        <v>-2.409999817609787E-2</v>
      </c>
      <c r="F13" s="26">
        <v>0.63929997384548187</v>
      </c>
      <c r="G13" s="26">
        <v>0.63759998977184296</v>
      </c>
      <c r="I13" s="26">
        <v>2.1550003439188004E-2</v>
      </c>
      <c r="J13" s="26">
        <v>4.1750002652406693E-2</v>
      </c>
      <c r="L13" s="26">
        <v>-3.0500032007694244E-3</v>
      </c>
      <c r="M13" s="26">
        <v>-1.3500042259693146E-3</v>
      </c>
      <c r="O13" s="26">
        <v>3.8999997079372406E-2</v>
      </c>
      <c r="P13" s="26">
        <v>3.6299996078014374E-2</v>
      </c>
      <c r="R13" s="26">
        <v>0.17650000005960464</v>
      </c>
      <c r="S13" s="26">
        <v>0.14420000463724136</v>
      </c>
      <c r="U13" s="26">
        <v>6.4499989151954651E-2</v>
      </c>
      <c r="V13" s="26">
        <v>-2.2699996829032898E-2</v>
      </c>
      <c r="X13" s="26">
        <v>7.7999994158744812E-2</v>
      </c>
      <c r="Y13" s="26">
        <v>9.1700002551078796E-2</v>
      </c>
    </row>
    <row r="14" spans="1:42" s="32" customFormat="1">
      <c r="A14" s="32" t="s">
        <v>44</v>
      </c>
      <c r="C14" s="33">
        <f>AVERAGE(C12:D12)</f>
        <v>5.8450005948543549E-2</v>
      </c>
      <c r="F14" s="33">
        <f>AVERAGE(F12:G12)</f>
        <v>0.42055000737309456</v>
      </c>
      <c r="I14" s="33">
        <f>AVERAGE(I12:J12)</f>
        <v>1.5699997544288635E-2</v>
      </c>
      <c r="L14" s="33">
        <f>AVERAGE(L12:M12)</f>
        <v>7.6500028371810913E-3</v>
      </c>
      <c r="O14" s="33">
        <f>AVERAGE(O12:P12)</f>
        <v>4.1499998420476913E-2</v>
      </c>
      <c r="R14" s="33">
        <f>AVERAGE(R12:S12)</f>
        <v>7.8649993985891342E-2</v>
      </c>
      <c r="U14" s="33">
        <f>AVERAGE(U12:V12)</f>
        <v>3.9050005376338959E-2</v>
      </c>
      <c r="X14" s="33">
        <f>AVERAGE(X12:Y12)</f>
        <v>6.6900007426738739E-2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2" s="32" customFormat="1">
      <c r="A15" s="32" t="s">
        <v>45</v>
      </c>
      <c r="C15" s="33">
        <f>AVERAGE(C13:D13)</f>
        <v>0.13535000011324883</v>
      </c>
      <c r="F15" s="33">
        <f>AVERAGE(F13:G13)</f>
        <v>0.63844998180866241</v>
      </c>
      <c r="I15" s="33">
        <f>AVERAGE(I13:J13)</f>
        <v>3.1650003045797348E-2</v>
      </c>
      <c r="L15" s="33">
        <f>AVERAGE(L13:M13)</f>
        <v>-2.2000037133693695E-3</v>
      </c>
      <c r="O15" s="33">
        <f>AVERAGE(O13:P13)</f>
        <v>3.764999657869339E-2</v>
      </c>
      <c r="R15" s="33">
        <f>AVERAGE(R13:S13)</f>
        <v>0.160350002348423</v>
      </c>
      <c r="U15" s="33">
        <f>AVERAGE(U13:V13)</f>
        <v>2.0899996161460876E-2</v>
      </c>
      <c r="X15" s="33">
        <f>AVERAGE(X13:Y13)</f>
        <v>8.4849998354911804E-2</v>
      </c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7" spans="1:42" s="34" customFormat="1">
      <c r="A17" s="34" t="s">
        <v>46</v>
      </c>
      <c r="C17" s="35">
        <f>C15/-C8</f>
        <v>14.846442638809025</v>
      </c>
      <c r="F17" s="35">
        <f>F15/F8</f>
        <v>0.85971091753855278</v>
      </c>
      <c r="I17" s="34">
        <f>I15/I8</f>
        <v>-0.52955945148850281</v>
      </c>
      <c r="L17" s="34">
        <f>L15/L8</f>
        <v>-0.27049218246527718</v>
      </c>
      <c r="O17" s="34">
        <f>O15/O8</f>
        <v>-7.7378908245477648E-2</v>
      </c>
      <c r="R17" s="35">
        <f>R15/-R8</f>
        <v>0.34590495490089557</v>
      </c>
      <c r="U17" s="34">
        <f>U15/U8</f>
        <v>0.24885882962465286</v>
      </c>
      <c r="X17" s="34">
        <f>X15/-X8</f>
        <v>-0.59865940023671538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9" spans="1:42" s="6" customFormat="1">
      <c r="A19" s="6" t="s">
        <v>47</v>
      </c>
    </row>
    <row r="20" spans="1:42" s="6" customFormat="1">
      <c r="A20" s="6" t="s">
        <v>48</v>
      </c>
    </row>
  </sheetData>
  <mergeCells count="10">
    <mergeCell ref="C1:Q1"/>
    <mergeCell ref="R1:Z1"/>
    <mergeCell ref="C2:E2"/>
    <mergeCell ref="F2:H2"/>
    <mergeCell ref="I2:K2"/>
    <mergeCell ref="L2:N2"/>
    <mergeCell ref="O2:Q2"/>
    <mergeCell ref="R2:T2"/>
    <mergeCell ref="U2:W2"/>
    <mergeCell ref="X2: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4D156-9F96-BA43-BEF4-05F3BAD21411}">
  <dimension ref="A1:AP20"/>
  <sheetViews>
    <sheetView tabSelected="1" workbookViewId="0">
      <selection activeCell="A19" sqref="A19:XFD20"/>
    </sheetView>
  </sheetViews>
  <sheetFormatPr baseColWidth="10" defaultRowHeight="16"/>
  <cols>
    <col min="1" max="1" width="34.6640625" style="28" bestFit="1" customWidth="1"/>
    <col min="2" max="2" width="8.1640625" style="28" bestFit="1" customWidth="1"/>
    <col min="3" max="16384" width="10.83203125" style="28"/>
  </cols>
  <sheetData>
    <row r="1" spans="1:42">
      <c r="A1" s="27" t="s">
        <v>0</v>
      </c>
      <c r="B1" s="27"/>
      <c r="C1" s="44" t="s">
        <v>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 t="s">
        <v>2</v>
      </c>
      <c r="S1" s="44"/>
      <c r="T1" s="44"/>
      <c r="U1" s="44"/>
      <c r="V1" s="44"/>
      <c r="W1" s="44"/>
      <c r="X1" s="44"/>
      <c r="Y1" s="44"/>
      <c r="Z1" s="44"/>
    </row>
    <row r="2" spans="1:42">
      <c r="A2" s="27" t="s">
        <v>4</v>
      </c>
      <c r="B2" s="27"/>
      <c r="C2" s="44" t="s">
        <v>5</v>
      </c>
      <c r="D2" s="44"/>
      <c r="E2" s="44"/>
      <c r="F2" s="44">
        <v>1254</v>
      </c>
      <c r="G2" s="44"/>
      <c r="H2" s="44"/>
      <c r="I2" s="44" t="s">
        <v>6</v>
      </c>
      <c r="J2" s="44"/>
      <c r="K2" s="44"/>
      <c r="L2" s="44">
        <v>5482</v>
      </c>
      <c r="M2" s="44"/>
      <c r="N2" s="44"/>
      <c r="O2" s="44">
        <v>15697</v>
      </c>
      <c r="P2" s="44"/>
      <c r="Q2" s="44"/>
      <c r="R2" s="44">
        <v>5482</v>
      </c>
      <c r="S2" s="44"/>
      <c r="T2" s="44"/>
      <c r="U2" s="44">
        <v>15697</v>
      </c>
      <c r="V2" s="44"/>
      <c r="W2" s="44"/>
      <c r="X2" s="44">
        <v>1254</v>
      </c>
      <c r="Y2" s="44"/>
      <c r="Z2" s="44"/>
    </row>
    <row r="3" spans="1:42">
      <c r="A3" s="29" t="s">
        <v>13</v>
      </c>
      <c r="B3" s="29" t="s">
        <v>14</v>
      </c>
      <c r="C3" s="29" t="s">
        <v>15</v>
      </c>
      <c r="D3" s="29" t="s">
        <v>16</v>
      </c>
      <c r="E3" s="29" t="s">
        <v>17</v>
      </c>
      <c r="F3" s="29" t="s">
        <v>18</v>
      </c>
      <c r="G3" s="29" t="s">
        <v>19</v>
      </c>
      <c r="H3" s="29" t="s">
        <v>20</v>
      </c>
      <c r="I3" s="29" t="s">
        <v>21</v>
      </c>
      <c r="J3" s="29" t="s">
        <v>22</v>
      </c>
      <c r="K3" s="29" t="s">
        <v>23</v>
      </c>
      <c r="L3" s="29" t="s">
        <v>24</v>
      </c>
      <c r="M3" s="29" t="s">
        <v>25</v>
      </c>
      <c r="N3" s="29" t="s">
        <v>26</v>
      </c>
      <c r="O3" s="29" t="s">
        <v>27</v>
      </c>
      <c r="P3" s="29" t="s">
        <v>28</v>
      </c>
      <c r="Q3" s="29" t="s">
        <v>29</v>
      </c>
      <c r="R3" s="29" t="s">
        <v>15</v>
      </c>
      <c r="S3" s="29" t="s">
        <v>16</v>
      </c>
      <c r="T3" s="29" t="s">
        <v>17</v>
      </c>
      <c r="U3" s="29" t="s">
        <v>18</v>
      </c>
      <c r="V3" s="29" t="s">
        <v>19</v>
      </c>
      <c r="W3" s="29" t="s">
        <v>20</v>
      </c>
      <c r="X3" s="29" t="s">
        <v>21</v>
      </c>
      <c r="Y3" s="29" t="s">
        <v>22</v>
      </c>
      <c r="Z3" s="29" t="s">
        <v>23</v>
      </c>
    </row>
    <row r="4" spans="1:42">
      <c r="B4" s="30">
        <v>0</v>
      </c>
      <c r="C4" s="31">
        <v>0</v>
      </c>
      <c r="D4" s="31">
        <v>0</v>
      </c>
      <c r="E4" s="31">
        <v>0</v>
      </c>
      <c r="F4" s="24">
        <v>0.15313333521286648</v>
      </c>
      <c r="G4" s="24">
        <v>0.12273332724968593</v>
      </c>
      <c r="H4" s="24">
        <v>0.11713333676258723</v>
      </c>
      <c r="I4" s="24">
        <v>8.3733337620894119E-2</v>
      </c>
      <c r="J4" s="24">
        <v>8.4533336261908218E-2</v>
      </c>
      <c r="K4" s="24">
        <v>7.4733334283034011E-2</v>
      </c>
      <c r="L4" s="24">
        <v>-2.3666669925053868E-3</v>
      </c>
      <c r="M4" s="24">
        <v>5.5333326260248866E-3</v>
      </c>
      <c r="N4" s="24">
        <v>2.1333346764246669E-3</v>
      </c>
      <c r="O4" s="36">
        <v>0.48886664211750031</v>
      </c>
      <c r="P4" s="36">
        <v>0.36266668140888214</v>
      </c>
      <c r="Q4" s="36">
        <v>0.43786664307117462</v>
      </c>
      <c r="R4" s="36">
        <v>0.49456669390201569</v>
      </c>
      <c r="S4" s="36">
        <v>0.4555666595697403</v>
      </c>
      <c r="T4" s="36">
        <v>0.22216667234897614</v>
      </c>
      <c r="U4" s="36">
        <v>-1.3666674494743347E-2</v>
      </c>
      <c r="V4" s="36">
        <v>9.7333341836929321E-3</v>
      </c>
      <c r="W4" s="36">
        <v>-1.1666670441627502E-2</v>
      </c>
      <c r="X4" s="36">
        <v>-2.0166665315628052E-2</v>
      </c>
      <c r="Y4" s="36">
        <v>-2.3666664958000183E-2</v>
      </c>
      <c r="Z4" s="36">
        <v>-2.9266670346260071E-2</v>
      </c>
    </row>
    <row r="5" spans="1:42">
      <c r="B5" s="30">
        <v>24</v>
      </c>
      <c r="C5" s="26">
        <v>0.81161666413148248</v>
      </c>
      <c r="D5" s="26">
        <v>0.62131665398677194</v>
      </c>
      <c r="F5" s="25">
        <v>0.65055000782012939</v>
      </c>
      <c r="G5" s="25">
        <v>0.64004999399185181</v>
      </c>
      <c r="H5" s="25"/>
      <c r="I5" s="25">
        <v>0.28485000133514404</v>
      </c>
      <c r="J5" s="25">
        <v>0.16944998502731323</v>
      </c>
      <c r="K5" s="25"/>
      <c r="L5" s="25">
        <v>8.0499947071075439E-3</v>
      </c>
      <c r="M5" s="25">
        <v>2.4500042200088501E-3</v>
      </c>
      <c r="N5" s="25"/>
      <c r="O5" s="36">
        <v>1.4549996703863144E-2</v>
      </c>
      <c r="P5" s="36">
        <v>1.1349994689226151E-2</v>
      </c>
      <c r="Q5" s="36"/>
      <c r="R5" s="36">
        <v>0.23814998939633369</v>
      </c>
      <c r="S5" s="36">
        <v>0.21234999969601631</v>
      </c>
      <c r="T5" s="36"/>
      <c r="U5" s="36">
        <v>5.4349996149539948E-2</v>
      </c>
      <c r="V5" s="36">
        <v>1.6649998724460602E-2</v>
      </c>
      <c r="W5" s="36"/>
      <c r="X5" s="36">
        <v>1.2500062584877014E-3</v>
      </c>
      <c r="Y5" s="36">
        <v>1.6449995338916779E-2</v>
      </c>
      <c r="Z5" s="36"/>
    </row>
    <row r="6" spans="1:42">
      <c r="B6" s="30">
        <v>48</v>
      </c>
      <c r="C6" s="26">
        <v>1.0921666224797566</v>
      </c>
      <c r="D6" s="26">
        <v>1.0468666528662045</v>
      </c>
      <c r="F6" s="25">
        <v>1.2748999744653702</v>
      </c>
      <c r="G6" s="25">
        <v>1.1993999630212784</v>
      </c>
      <c r="H6" s="25"/>
      <c r="I6" s="25">
        <v>1.0869999751448631</v>
      </c>
      <c r="J6" s="25">
        <v>-0.1632000058889389</v>
      </c>
      <c r="K6" s="25"/>
      <c r="L6" s="25">
        <v>3.300003707408905E-3</v>
      </c>
      <c r="M6" s="25">
        <v>9.8000094294548035E-3</v>
      </c>
      <c r="N6" s="25"/>
      <c r="O6" s="36">
        <v>2.8550002723932266E-2</v>
      </c>
      <c r="P6" s="36">
        <v>5.1749993115663528E-2</v>
      </c>
      <c r="Q6" s="36"/>
      <c r="R6" s="36">
        <v>0.40005000308156013</v>
      </c>
      <c r="S6" s="36">
        <v>0.3770500011742115</v>
      </c>
      <c r="T6" s="36"/>
      <c r="U6" s="36">
        <v>7.474999874830246E-2</v>
      </c>
      <c r="V6" s="36">
        <v>-5.0000846385955811E-5</v>
      </c>
      <c r="W6" s="36"/>
      <c r="X6" s="36">
        <v>4.1249983012676239E-2</v>
      </c>
      <c r="Y6" s="36">
        <v>-2.5150008499622345E-2</v>
      </c>
      <c r="Z6" s="36"/>
    </row>
    <row r="7" spans="1:42" s="32" customFormat="1">
      <c r="A7" s="32" t="s">
        <v>41</v>
      </c>
      <c r="C7" s="33">
        <f>AVERAGE(C5:D5)</f>
        <v>0.71646665905912721</v>
      </c>
      <c r="F7" s="33">
        <f>AVERAGE(F5:G5)</f>
        <v>0.6453000009059906</v>
      </c>
      <c r="I7" s="33">
        <f>AVERAGE(I5:J5)</f>
        <v>0.22714999318122864</v>
      </c>
      <c r="L7" s="33">
        <f>AVERAGE(L5:M5)</f>
        <v>5.249999463558197E-3</v>
      </c>
      <c r="O7" s="33">
        <f>AVERAGE(O5:P5)</f>
        <v>1.2949995696544647E-2</v>
      </c>
      <c r="R7" s="33">
        <f>AVERAGE(R5:S5)</f>
        <v>0.225249994546175</v>
      </c>
      <c r="U7" s="33">
        <f>AVERAGE(U5:V5)</f>
        <v>3.5499997437000275E-2</v>
      </c>
      <c r="X7" s="33">
        <f>AVERAGE(X5:Y5)</f>
        <v>8.85000079870224E-3</v>
      </c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42" s="32" customFormat="1">
      <c r="A8" s="32" t="s">
        <v>42</v>
      </c>
      <c r="C8" s="33">
        <f>AVERAGE(C6:D6)</f>
        <v>1.0695166376729806</v>
      </c>
      <c r="F8" s="33">
        <f>AVERAGE(F6:G6)</f>
        <v>1.2371499687433243</v>
      </c>
      <c r="I8" s="33">
        <f>AVERAGE(I6:J6)</f>
        <v>0.46189998462796211</v>
      </c>
      <c r="L8" s="33">
        <f>AVERAGE(L6:M6)</f>
        <v>6.5500065684318542E-3</v>
      </c>
      <c r="O8" s="33">
        <f>AVERAGE(O6:P6)</f>
        <v>4.0149997919797897E-2</v>
      </c>
      <c r="R8" s="33">
        <f>AVERAGE(R6:S6)</f>
        <v>0.38855000212788582</v>
      </c>
      <c r="U8" s="33">
        <f>AVERAGE(U6:V6)</f>
        <v>3.7349998950958252E-2</v>
      </c>
      <c r="X8" s="33">
        <f>AVERAGE(X6:Y6)</f>
        <v>8.049987256526947E-3</v>
      </c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2" s="38" customFormat="1">
      <c r="C9" s="39"/>
      <c r="F9" s="39"/>
      <c r="I9" s="39"/>
      <c r="L9" s="39"/>
      <c r="O9" s="39"/>
      <c r="R9" s="39"/>
      <c r="U9" s="39"/>
      <c r="X9" s="39"/>
    </row>
    <row r="10" spans="1:42" s="34" customFormat="1">
      <c r="A10" s="34" t="s">
        <v>43</v>
      </c>
      <c r="C10" s="34">
        <f>C14/C7</f>
        <v>0.36254305109490476</v>
      </c>
      <c r="F10" s="34">
        <f>F14/F7</f>
        <v>0.86153729273634783</v>
      </c>
      <c r="I10" s="34">
        <f>I14/I7</f>
        <v>1.6392252629236663</v>
      </c>
      <c r="L10" s="34">
        <f>L14/L7</f>
        <v>5.6761906383800023</v>
      </c>
      <c r="O10" s="34">
        <f>O14/O7</f>
        <v>2.1196917472278942</v>
      </c>
      <c r="R10" s="34">
        <f>R14/R7</f>
        <v>0.78712541295526173</v>
      </c>
      <c r="U10" s="34">
        <f>U14/U7</f>
        <v>0.85070420584255679</v>
      </c>
      <c r="X10" s="34">
        <f>X14/X7</f>
        <v>8.4406769672688018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:42" s="38" customFormat="1">
      <c r="C11" s="39"/>
      <c r="F11" s="39"/>
      <c r="I11" s="39"/>
      <c r="L11" s="39"/>
      <c r="O11" s="39"/>
      <c r="R11" s="39"/>
      <c r="U11" s="39"/>
      <c r="X11" s="39"/>
    </row>
    <row r="12" spans="1:42">
      <c r="B12" s="30">
        <v>24</v>
      </c>
      <c r="C12" s="26">
        <v>0.28145000338554382</v>
      </c>
      <c r="D12" s="26">
        <v>0.23805001378059387</v>
      </c>
      <c r="F12" s="25">
        <v>0.54725003242492676</v>
      </c>
      <c r="G12" s="25">
        <v>0.56464999914169312</v>
      </c>
      <c r="I12" s="25">
        <v>0.37125000357627869</v>
      </c>
      <c r="J12" s="25">
        <v>0.37345001101493835</v>
      </c>
      <c r="L12" s="25">
        <v>3.1849995255470276E-2</v>
      </c>
      <c r="M12" s="25">
        <v>2.7750000357627869E-2</v>
      </c>
      <c r="O12" s="36">
        <v>3.1050000339746475E-2</v>
      </c>
      <c r="P12" s="36">
        <v>2.3849997669458389E-2</v>
      </c>
      <c r="R12" s="36">
        <v>0.18754999712109566</v>
      </c>
      <c r="S12" s="36">
        <v>0.16704999282956123</v>
      </c>
      <c r="U12" s="36">
        <v>4.1149996221065521E-2</v>
      </c>
      <c r="V12" s="36">
        <v>1.9249998033046722E-2</v>
      </c>
      <c r="X12" s="36">
        <v>8.5549987852573395E-2</v>
      </c>
      <c r="Y12" s="36">
        <v>6.3850007951259613E-2</v>
      </c>
    </row>
    <row r="13" spans="1:42">
      <c r="B13" s="30">
        <v>48.002250000000004</v>
      </c>
      <c r="C13" s="26">
        <v>0.38360001146793365</v>
      </c>
      <c r="D13" s="26">
        <v>0.34609998762607574</v>
      </c>
      <c r="F13" s="25">
        <v>0.78909994661808014</v>
      </c>
      <c r="G13" s="25">
        <v>0.78320004045963287</v>
      </c>
      <c r="I13" s="25">
        <v>1.0566999539732933</v>
      </c>
      <c r="J13" s="25">
        <v>-0.1648000031709671</v>
      </c>
      <c r="L13" s="25">
        <v>7.9300008714199066E-2</v>
      </c>
      <c r="M13" s="25">
        <v>6.4200006425380707E-2</v>
      </c>
      <c r="O13" s="36">
        <v>1.6449999064207077E-2</v>
      </c>
      <c r="P13" s="36">
        <v>4.3850000947713852E-2</v>
      </c>
      <c r="R13" s="36">
        <v>0.40335001423954964</v>
      </c>
      <c r="S13" s="36">
        <v>0.38774998858571053</v>
      </c>
      <c r="U13" s="36">
        <v>-9.8750002682209015E-2</v>
      </c>
      <c r="V13" s="36">
        <v>-8.475000411272049E-2</v>
      </c>
      <c r="X13" s="36">
        <v>8.3250008523464203E-2</v>
      </c>
      <c r="Y13" s="36">
        <v>3.9849989116191864E-2</v>
      </c>
    </row>
    <row r="14" spans="1:42" s="32" customFormat="1">
      <c r="A14" s="32" t="s">
        <v>44</v>
      </c>
      <c r="C14" s="33">
        <f>AVERAGE(C12:D12)</f>
        <v>0.25975000858306885</v>
      </c>
      <c r="F14" s="33">
        <f>AVERAGE(F12:G12)</f>
        <v>0.55595001578330994</v>
      </c>
      <c r="I14" s="33">
        <f>AVERAGE(I12:J12)</f>
        <v>0.37235000729560852</v>
      </c>
      <c r="L14" s="33">
        <f>AVERAGE(L12:M12)</f>
        <v>2.9799997806549072E-2</v>
      </c>
      <c r="O14" s="33">
        <f>AVERAGE(O12:P12)</f>
        <v>2.7449999004602432E-2</v>
      </c>
      <c r="R14" s="33">
        <f>AVERAGE(R12:S12)</f>
        <v>0.17729999497532845</v>
      </c>
      <c r="U14" s="33">
        <f>AVERAGE(U12:V12)</f>
        <v>3.0199997127056122E-2</v>
      </c>
      <c r="X14" s="33">
        <f>AVERAGE(X12:Y12)</f>
        <v>7.4699997901916504E-2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2" s="32" customFormat="1">
      <c r="A15" s="32" t="s">
        <v>45</v>
      </c>
      <c r="C15" s="33">
        <f>AVERAGE(C13:D13)</f>
        <v>0.3648499995470047</v>
      </c>
      <c r="F15" s="33">
        <f>AVERAGE(F13:G13)</f>
        <v>0.78614999353885651</v>
      </c>
      <c r="I15" s="33">
        <f>AVERAGE(I13:J13)</f>
        <v>0.4459499754011631</v>
      </c>
      <c r="L15" s="33">
        <f>AVERAGE(L13:M13)</f>
        <v>7.1750007569789886E-2</v>
      </c>
      <c r="O15" s="33">
        <f>AVERAGE(O13:P13)</f>
        <v>3.0150000005960464E-2</v>
      </c>
      <c r="R15" s="33">
        <f>AVERAGE(R13:S13)</f>
        <v>0.39555000141263008</v>
      </c>
      <c r="U15" s="33">
        <f>AVERAGE(U13:V13)</f>
        <v>-9.1750003397464752E-2</v>
      </c>
      <c r="X15" s="33">
        <f>AVERAGE(X13:Y13)</f>
        <v>6.1549998819828033E-2</v>
      </c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7" spans="1:42" s="34" customFormat="1">
      <c r="A17" s="34" t="s">
        <v>46</v>
      </c>
      <c r="C17" s="34">
        <f>C15/-C8</f>
        <v>-0.34113541266719649</v>
      </c>
      <c r="F17" s="34">
        <f>F15/F8</f>
        <v>0.63545246203046357</v>
      </c>
      <c r="I17" s="35">
        <f>I15/I8</f>
        <v>0.9654686950473792</v>
      </c>
      <c r="L17" s="35">
        <f>L15/L8</f>
        <v>10.954188643961567</v>
      </c>
      <c r="O17" s="34">
        <f>O15/O8</f>
        <v>0.75093403656425972</v>
      </c>
      <c r="R17" s="35">
        <f>R15/-R8</f>
        <v>-1.0180156974556915</v>
      </c>
      <c r="U17" s="34">
        <f>U15/U8</f>
        <v>-2.4564927971734472</v>
      </c>
      <c r="X17" s="35">
        <f>X15/X8</f>
        <v>7.6459746901988153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9" spans="1:42" s="6" customFormat="1">
      <c r="A19" s="6" t="s">
        <v>47</v>
      </c>
    </row>
    <row r="20" spans="1:42" s="6" customFormat="1">
      <c r="A20" s="6" t="s">
        <v>48</v>
      </c>
    </row>
  </sheetData>
  <mergeCells count="10">
    <mergeCell ref="C1:Q1"/>
    <mergeCell ref="R1:Z1"/>
    <mergeCell ref="C2:E2"/>
    <mergeCell ref="F2:H2"/>
    <mergeCell ref="I2:K2"/>
    <mergeCell ref="L2:N2"/>
    <mergeCell ref="O2:Q2"/>
    <mergeCell ref="R2:T2"/>
    <mergeCell ref="U2:W2"/>
    <mergeCell ref="X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2FL-UNI</vt:lpstr>
      <vt:lpstr>LNT-UNI</vt:lpstr>
      <vt:lpstr>LNnT-UNI</vt:lpstr>
      <vt:lpstr>3SL-UNI</vt:lpstr>
      <vt:lpstr>2FL-BI</vt:lpstr>
      <vt:lpstr>3SL-BI</vt:lpstr>
      <vt:lpstr>LNT-BI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Diaz Guerra</dc:creator>
  <cp:lastModifiedBy>Romina Giselle Diaz Guerra</cp:lastModifiedBy>
  <dcterms:created xsi:type="dcterms:W3CDTF">2022-07-28T18:05:00Z</dcterms:created>
  <dcterms:modified xsi:type="dcterms:W3CDTF">2023-08-22T22:49:52Z</dcterms:modified>
</cp:coreProperties>
</file>